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hidePivotFieldList="1" defaultThemeVersion="124226"/>
  <bookViews>
    <workbookView xWindow="960" yWindow="150" windowWidth="23670" windowHeight="11895" activeTab="4"/>
  </bookViews>
  <sheets>
    <sheet name="Alias" sheetId="15" r:id="rId1"/>
    <sheet name="Data" sheetId="6" r:id="rId2"/>
    <sheet name="Check" sheetId="10" r:id="rId3"/>
    <sheet name="ISWC" sheetId="5" r:id="rId4"/>
    <sheet name="Allocation" sheetId="4" r:id="rId5"/>
    <sheet name="Summary" sheetId="9" r:id="rId6"/>
  </sheets>
  <definedNames>
    <definedName name="_xlnm._FilterDatabase" localSheetId="0" hidden="1">'Alias'!$A$1:$AC$5761</definedName>
    <definedName name="C_AAM_Titles">#REF!,#REF!</definedName>
    <definedName name="C_ADP_Titles">#REF!,#REF!</definedName>
    <definedName name="C_DTX_Titles">#REF!,#REF!</definedName>
    <definedName name="C_GPL_Titles">#REF!,#REF!</definedName>
    <definedName name="C_IPL_Titles">#REF!,#REF!</definedName>
    <definedName name="copy_area">'Data'!$H$40:$L$40</definedName>
    <definedName name="crit_cell">'Data'!$A$40</definedName>
    <definedName name="CRITERIA">'Data'!$A$39:$F$40</definedName>
    <definedName name="data">'Data'!$H$46:$L$58</definedName>
    <definedName name="Down_vars">'Data'!$E$1</definedName>
    <definedName name="E_903_Titles">#REF!,#REF!</definedName>
    <definedName name="E_908_Titles">#REF!,#REF!</definedName>
    <definedName name="E_928_Titles">#REF!,#REF!</definedName>
    <definedName name="E_ADP_Titles">#REF!,#REF!</definedName>
    <definedName name="E_ALL_Titles">#REF!,#REF!</definedName>
    <definedName name="E_APL_Titles">#REF!,#REF!</definedName>
    <definedName name="E_CAM_Titles">#REF!,#REF!</definedName>
    <definedName name="E_DTE_Titles">#REF!,#REF!</definedName>
    <definedName name="E_FIT_Titles">#REF!,#REF!</definedName>
    <definedName name="e_Global_22266">'Alias'!$AB$54:$AC$54</definedName>
    <definedName name="E_INDEX_Area">'Data'!$A$15:$E$34</definedName>
    <definedName name="e_Jurisdiction_9466">'Alias'!$AB$2:$AC$6</definedName>
    <definedName name="e_JurRollup_9866">'Alias'!$AB$46:$AC$48</definedName>
    <definedName name="E_OPS_Titles">#REF!,#REF!</definedName>
    <definedName name="E_OTX_Titles">#REF!,#REF!</definedName>
    <definedName name="E_PLT_Titles">#REF!,#REF!</definedName>
    <definedName name="E_ROR_Titles">#REF!,#REF!</definedName>
    <definedName name="E_SCM_Titles">#REF!,#REF!</definedName>
    <definedName name="e_ServiceCodeGLJurisdiction_9066">'Alias'!$AB$9:$AC$43</definedName>
    <definedName name="e_State_9473">#REF!</definedName>
    <definedName name="e_SystemTotal_11315">'Alias'!$AB$51:$AC$51</definedName>
    <definedName name="Electric_Data_Matrix">'Data'!$A$37</definedName>
    <definedName name="extract_area">'Data'!$H$39:$L$40</definedName>
    <definedName name="ID_sorted">'Alias'!$L$2:$M$5761</definedName>
    <definedName name="INDEX">'Data'!$A$9:$A$35</definedName>
    <definedName name="INDEX_Area">'Data'!$A$15:$E$34</definedName>
    <definedName name="l_JurisdictionAllocators_11269">'Alias'!$V$1925:$W$2179</definedName>
    <definedName name="l_JurRollupAllocators_11266">'Alias'!$V$1793:$W$1922</definedName>
    <definedName name="l_ResultsofOperationsAverage_5700">'Alias'!$V$2:$W$1790</definedName>
    <definedName name="l_ResultsofOperationsImport_22466">'Alias'!$V$2206:$W$3942</definedName>
    <definedName name="l_SystemLevel_22195">'Alias'!$V$2182:$W$2203</definedName>
    <definedName name="l_WrkCapAllocators_305274">#REF!</definedName>
    <definedName name="l_WrkCapCombinedWorkingCapitalDetail_305270">'Alias'!$V$4299:$W$4777</definedName>
    <definedName name="l_WrkCapCombinedWorkingCapitalSummary_305272">'Alias'!$V$4780:$W$4834</definedName>
    <definedName name="l_WrkCapInputandAverage_305274">'Alias'!$V$4246:$W$4296</definedName>
    <definedName name="l_WrkCapNonCombinedWorkingCapitalAllocationJurSer_318466">'Alias'!$V$5662:$W$5701</definedName>
    <definedName name="l_WrkCapNonCombinedWorkingCapitalAllocationNonOperating_318321">'Alias'!$V$5385:$W$5461</definedName>
    <definedName name="l_WrkCapNonCombinedWorkingCapitalAllocationOperating_318323">'Alias'!$V$5518:$W$5559</definedName>
    <definedName name="l_WrkCapNonCombinedWorkingCapitalAllocationTotal_318316">'Alias'!$V$4837:$W$4876</definedName>
    <definedName name="l_WrkCapNonCombinedWorkingCapitalSummary_305266">'Alias'!$V$3945:$W$4243</definedName>
    <definedName name="l_WrkCapProposedWorkingCapitalDetail_354277">'Alias'!$V$4879:$W$5382</definedName>
    <definedName name="l_WrkCapProposedWorkingCapitalSummary_355866">'Alias'!$V$5464:$W$5515</definedName>
    <definedName name="l_WrkCapSummaryofEarningvsNonEarningAssets_356466">'Alias'!$V$5562:$W$5659</definedName>
    <definedName name="months">'Data'!$H$2</definedName>
    <definedName name="_xlnm.Print_Area" localSheetId="4">'Allocation'!$I$1:$AI$60</definedName>
    <definedName name="_xlnm.Print_Area" localSheetId="2">'Check'!$F$1:$AF$36</definedName>
    <definedName name="_xlnm.Print_Area" localSheetId="1">'Data'!$A$1:$T$58</definedName>
    <definedName name="_xlnm.Print_Area" localSheetId="3">'ISWC'!$B$1:$G$103</definedName>
    <definedName name="_xlnm.Print_Area" localSheetId="5">'Summary'!$B$1:$J$299</definedName>
    <definedName name="rbcalc">'Data'!$H$3</definedName>
    <definedName name="rbcalc_heading">'Data'!$H$5</definedName>
    <definedName name="so">'Data'!$H$2</definedName>
    <definedName name="start">'Data'!$A$44</definedName>
    <definedName name="TableName">"Dummy"</definedName>
    <definedName name="tp_heading">'Data'!$H$4</definedName>
    <definedName name="UI_Entity_Groups">'Alias'!$Y$2:$Z$6</definedName>
    <definedName name="UI_Reports">'Alias'!$S$2:$T$17</definedName>
    <definedName name="UI_Scenarios">'Alias'!$P$2:$Q$2</definedName>
    <definedName name="_xlnm.Print_Titles" localSheetId="2">'Check'!$F:$J,'Check'!$1:$5</definedName>
    <definedName name="_xlnm.Print_Titles" localSheetId="3">'ISWC'!$1:$6</definedName>
    <definedName name="_xlnm.Print_Titles" localSheetId="4">'Allocation'!$I:$M,'Allocation'!$1:$5</definedName>
    <definedName name="_xlnm.Print_Titles" localSheetId="5">'Summary'!$1:$6</definedName>
  </definedNames>
  <calcPr calcId="152511"/>
</workbook>
</file>

<file path=xl/sharedStrings.xml><?xml version="1.0" encoding="utf-8"?>
<sst xmlns="http://schemas.openxmlformats.org/spreadsheetml/2006/main" count="30243" uniqueCount="5495">
  <si>
    <t>Jurisdiction</t>
  </si>
  <si>
    <t>216000</t>
  </si>
  <si>
    <t>ZZ</t>
  </si>
  <si>
    <t>131110</t>
  </si>
  <si>
    <t>184290</t>
  </si>
  <si>
    <t>154100</t>
  </si>
  <si>
    <t>PLANT MATERIALS &amp; OPER SUPPLIE</t>
  </si>
  <si>
    <t>154560</t>
  </si>
  <si>
    <t>SUPPLY CHAIN INVOICE PRICE VAR</t>
  </si>
  <si>
    <t>242900</t>
  </si>
  <si>
    <t>ACCTS PAYABLE INVENTORY ACCRUA</t>
  </si>
  <si>
    <t>154550</t>
  </si>
  <si>
    <t>SUPPLY CHAIN AVERAGE COST VARI</t>
  </si>
  <si>
    <t>154500</t>
  </si>
  <si>
    <t>SUPPLY CHAIN RECEIVING INVENTO</t>
  </si>
  <si>
    <t>232200</t>
  </si>
  <si>
    <t>ACCTS PAY-VOUCHERS</t>
  </si>
  <si>
    <t>135100</t>
  </si>
  <si>
    <t>WORKING FUNDS-EMPLOYEE</t>
  </si>
  <si>
    <t>AN</t>
  </si>
  <si>
    <t>CD</t>
  </si>
  <si>
    <t>ED</t>
  </si>
  <si>
    <t>WA</t>
  </si>
  <si>
    <t>ID</t>
  </si>
  <si>
    <t>GD</t>
  </si>
  <si>
    <t>CA</t>
  </si>
  <si>
    <t>AA</t>
  </si>
  <si>
    <t>MT</t>
  </si>
  <si>
    <t>OR</t>
  </si>
  <si>
    <t>163200</t>
  </si>
  <si>
    <t>STORES EXPENSE-SUPPLY CHAIN IN</t>
  </si>
  <si>
    <t>131100</t>
  </si>
  <si>
    <t>131120</t>
  </si>
  <si>
    <t>CASH-PAYROLL</t>
  </si>
  <si>
    <t>128150</t>
  </si>
  <si>
    <t>SPECIAL FUNDS-CS2 GE LTSA ADVA</t>
  </si>
  <si>
    <t>128250</t>
  </si>
  <si>
    <t>128300</t>
  </si>
  <si>
    <t>SPECIAL FUNDS-TRANSMSN SRVC RE</t>
  </si>
  <si>
    <t>135400</t>
  </si>
  <si>
    <t>WORKING FUND-REAL ESTATE DEPT</t>
  </si>
  <si>
    <t>135600</t>
  </si>
  <si>
    <t>WORKING FUND-CS2</t>
  </si>
  <si>
    <t>135630</t>
  </si>
  <si>
    <t>WORKING FUND-COLSTRIP</t>
  </si>
  <si>
    <t>136000</t>
  </si>
  <si>
    <t>142100</t>
  </si>
  <si>
    <t>CUST ACCT REC-RETAIL SERVICE</t>
  </si>
  <si>
    <t>142150</t>
  </si>
  <si>
    <t>CUST ACCT REC-CT FUEL SALES</t>
  </si>
  <si>
    <t>142500</t>
  </si>
  <si>
    <t>CUST ACCT REC-UNBILLED REV ELE</t>
  </si>
  <si>
    <t>142510</t>
  </si>
  <si>
    <t>CUST ACCT REC-UNBILLED REV GAS</t>
  </si>
  <si>
    <t>143050</t>
  </si>
  <si>
    <t>OTHER ACCT REC-RETIREE DEDUCTI</t>
  </si>
  <si>
    <t>143200</t>
  </si>
  <si>
    <t>OTHER ACCT REC-OTHER MISC</t>
  </si>
  <si>
    <t>143210</t>
  </si>
  <si>
    <t>OTHER ACCT REC-POWER TRANSACTI</t>
  </si>
  <si>
    <t>143390</t>
  </si>
  <si>
    <t>OTHER ACCT REC-WILMINGTON TRUS</t>
  </si>
  <si>
    <t>143500</t>
  </si>
  <si>
    <t>OTHER ACCT REC-MISCELLANEOUS</t>
  </si>
  <si>
    <t>143550</t>
  </si>
  <si>
    <t>OTHER ACCT REC-DAMAGE CLAIMS</t>
  </si>
  <si>
    <t>143900</t>
  </si>
  <si>
    <t>OTHER ACCT REC-DEVELOPERS PROM</t>
  </si>
  <si>
    <t>144030</t>
  </si>
  <si>
    <t>ACC PRV UNCOLL NET OF ACTUAL-D</t>
  </si>
  <si>
    <t>144200</t>
  </si>
  <si>
    <t>ACCUMULATED RETAIL WRITE-OFFS</t>
  </si>
  <si>
    <t>144600</t>
  </si>
  <si>
    <t>ACCUMULATED RETAIL REINSTATEME</t>
  </si>
  <si>
    <t>144610</t>
  </si>
  <si>
    <t>ACC PROV FOR UNCOLLECTIBLES-RE</t>
  </si>
  <si>
    <t>144700</t>
  </si>
  <si>
    <t>ACCUMULATED RETAIL RECOVERIES</t>
  </si>
  <si>
    <t>144990</t>
  </si>
  <si>
    <t>145000</t>
  </si>
  <si>
    <t>151120</t>
  </si>
  <si>
    <t>FUEL STOCK COAL-COLSTRIP</t>
  </si>
  <si>
    <t>151210</t>
  </si>
  <si>
    <t>FUEL STOCK HOG FUEL-KFGS</t>
  </si>
  <si>
    <t>154400</t>
  </si>
  <si>
    <t>PLANT MAT &amp; OPER SUP-COLSTRIP</t>
  </si>
  <si>
    <t>165100</t>
  </si>
  <si>
    <t>PREPAYMENTS-PREPAID INSURANCE</t>
  </si>
  <si>
    <t>165200</t>
  </si>
  <si>
    <t>PREPAYMENTS-POSTAGE METERS</t>
  </si>
  <si>
    <t>165210</t>
  </si>
  <si>
    <t>PREPAYMENTS-RATHDRM MUN DVLPMT</t>
  </si>
  <si>
    <t>171000</t>
  </si>
  <si>
    <t>INTEREST &amp; DIVIDENDS RECEIVABL</t>
  </si>
  <si>
    <t>172500</t>
  </si>
  <si>
    <t>RENTS RECEIVABLE-MISCELLANEOUS</t>
  </si>
  <si>
    <t>174500</t>
  </si>
  <si>
    <t>181750</t>
  </si>
  <si>
    <t>181860</t>
  </si>
  <si>
    <t>181990</t>
  </si>
  <si>
    <t>182300</t>
  </si>
  <si>
    <t>182320</t>
  </si>
  <si>
    <t>182345</t>
  </si>
  <si>
    <t>182350</t>
  </si>
  <si>
    <t>182376</t>
  </si>
  <si>
    <t>182383</t>
  </si>
  <si>
    <t>183000</t>
  </si>
  <si>
    <t>184260</t>
  </si>
  <si>
    <t>PAYROLL BENEFITS CLEARING</t>
  </si>
  <si>
    <t>184270</t>
  </si>
  <si>
    <t>PAYROLL TAXES CLEARING</t>
  </si>
  <si>
    <t>186200</t>
  </si>
  <si>
    <t>186210</t>
  </si>
  <si>
    <t>186280</t>
  </si>
  <si>
    <t>186400</t>
  </si>
  <si>
    <t xml:space="preserve">MISC DEFERRED DEBITS TREASURY </t>
  </si>
  <si>
    <t>186410</t>
  </si>
  <si>
    <t>186460</t>
  </si>
  <si>
    <t>186700</t>
  </si>
  <si>
    <t>186850</t>
  </si>
  <si>
    <t>186910</t>
  </si>
  <si>
    <t>189860</t>
  </si>
  <si>
    <t>190060</t>
  </si>
  <si>
    <t>190200</t>
  </si>
  <si>
    <t>ADFIT INJURY AND DAMAGE</t>
  </si>
  <si>
    <t>190220</t>
  </si>
  <si>
    <t>190310</t>
  </si>
  <si>
    <t>190810</t>
  </si>
  <si>
    <t>ADFIT BAD DEBT RESERVE &amp; WRITE</t>
  </si>
  <si>
    <t>190830</t>
  </si>
  <si>
    <t>ADFIT PAID TIME OFF</t>
  </si>
  <si>
    <t>191010</t>
  </si>
  <si>
    <t>201000</t>
  </si>
  <si>
    <t>214000</t>
  </si>
  <si>
    <t>214040</t>
  </si>
  <si>
    <t>215100</t>
  </si>
  <si>
    <t>216100</t>
  </si>
  <si>
    <t>216150</t>
  </si>
  <si>
    <t>221160</t>
  </si>
  <si>
    <t>221350</t>
  </si>
  <si>
    <t>221360</t>
  </si>
  <si>
    <t>226000</t>
  </si>
  <si>
    <t>227000</t>
  </si>
  <si>
    <t>228200</t>
  </si>
  <si>
    <t>ACCUM PROV FOR INJURY &amp; DAMAGE</t>
  </si>
  <si>
    <t>228210</t>
  </si>
  <si>
    <t>PAYMENT/REFUND INJURY &amp; DAMAGE</t>
  </si>
  <si>
    <t>228300</t>
  </si>
  <si>
    <t>228320</t>
  </si>
  <si>
    <t>230000</t>
  </si>
  <si>
    <t>232100</t>
  </si>
  <si>
    <t>ACCTS PAY-GENERAL</t>
  </si>
  <si>
    <t>232110</t>
  </si>
  <si>
    <t>ACCTS PAY-POWER TRANSACTIONS</t>
  </si>
  <si>
    <t>232120</t>
  </si>
  <si>
    <t>ACCTS PAY-PAYROLL OTHER</t>
  </si>
  <si>
    <t>232130</t>
  </si>
  <si>
    <t>ACCTS PAY-GAS SUPPLY TRANSACTI</t>
  </si>
  <si>
    <t>232140</t>
  </si>
  <si>
    <t>ACCTS PAY-GAS RESEARCH INSTITU</t>
  </si>
  <si>
    <t>232300</t>
  </si>
  <si>
    <t>ACCTS PAY-PAYROLL</t>
  </si>
  <si>
    <t>232380</t>
  </si>
  <si>
    <t>ACCTS PAY-EMPLOYEE INCENTIVE P</t>
  </si>
  <si>
    <t>232400</t>
  </si>
  <si>
    <t>ACCTS PAY-UNCLAIMED FUNDS</t>
  </si>
  <si>
    <t>232610</t>
  </si>
  <si>
    <t>ACCTS PAY-COLSTRIP COAL</t>
  </si>
  <si>
    <t>232620</t>
  </si>
  <si>
    <t>ACCTS PAY-TURBINE GAS</t>
  </si>
  <si>
    <t>232630</t>
  </si>
  <si>
    <t>ACCTS PAY-COLSTRIP OPERATIONS</t>
  </si>
  <si>
    <t>232640</t>
  </si>
  <si>
    <t>ACCTS PAY-KETTLE FALLS HOG FUE</t>
  </si>
  <si>
    <t>232650</t>
  </si>
  <si>
    <t>ACCTS PAY-RESOURCE ACCOUNTING</t>
  </si>
  <si>
    <t>232660</t>
  </si>
  <si>
    <t>ACCTS PAY-CS2 OPERATIONS AVA S</t>
  </si>
  <si>
    <t>232700</t>
  </si>
  <si>
    <t>WA/ID-PROJECT SHARE</t>
  </si>
  <si>
    <t>232710</t>
  </si>
  <si>
    <t>WA/ID-GIFT CERTIFICATES</t>
  </si>
  <si>
    <t>232800</t>
  </si>
  <si>
    <t>CUSTOMER REFUNDS PAYABLE-CSS</t>
  </si>
  <si>
    <t>234390</t>
  </si>
  <si>
    <t>INTEREST INC PAYABLE-SPOKANE E</t>
  </si>
  <si>
    <t>235100</t>
  </si>
  <si>
    <t>235200</t>
  </si>
  <si>
    <t>235400</t>
  </si>
  <si>
    <t>TRANSMISSION SERVICE DEPOSITS</t>
  </si>
  <si>
    <t>236000</t>
  </si>
  <si>
    <t>TAXES ACCRUED-FEDERAL</t>
  </si>
  <si>
    <t>236100</t>
  </si>
  <si>
    <t>TAXES OTHER THAN INC-WA/ID &amp; O</t>
  </si>
  <si>
    <t>236680</t>
  </si>
  <si>
    <t>OR/CA TAXES ACCRUED BETC-OREGO</t>
  </si>
  <si>
    <t>237100</t>
  </si>
  <si>
    <t>INTEREST ACCRUED - LT DEBT</t>
  </si>
  <si>
    <t>237210</t>
  </si>
  <si>
    <t>INTEREST ACCRUED - CUST DEPOSI</t>
  </si>
  <si>
    <t>238000</t>
  </si>
  <si>
    <t>241000</t>
  </si>
  <si>
    <t>PAYROLL TAX PAYABLE</t>
  </si>
  <si>
    <t>241200</t>
  </si>
  <si>
    <t>SALES TAX PAYABLE</t>
  </si>
  <si>
    <t>242050</t>
  </si>
  <si>
    <t>MISC LIAB-MARGIN CALL DEPOSIT</t>
  </si>
  <si>
    <t>242200</t>
  </si>
  <si>
    <t>MISC LIAB-AUDIT EXP ACC</t>
  </si>
  <si>
    <t>242300</t>
  </si>
  <si>
    <t>MISC LIAB-FERC ADMIN FEE ACC</t>
  </si>
  <si>
    <t>242310</t>
  </si>
  <si>
    <t>MISC LIAB-FERC ELEC ADMIN CHG</t>
  </si>
  <si>
    <t>242400</t>
  </si>
  <si>
    <t>STATE COMMISSION FEE ACCRUED</t>
  </si>
  <si>
    <t>242500</t>
  </si>
  <si>
    <t>MISC LIABILITY-MISC NON-MON PW</t>
  </si>
  <si>
    <t>242700</t>
  </si>
  <si>
    <t>MISC LIAB-PAYROLL EQLZTN</t>
  </si>
  <si>
    <t>LOW INCOME ENERGY ASSIST</t>
  </si>
  <si>
    <t>242830</t>
  </si>
  <si>
    <t>245740</t>
  </si>
  <si>
    <t>253120</t>
  </si>
  <si>
    <t>253890</t>
  </si>
  <si>
    <t>253900</t>
  </si>
  <si>
    <t>253910</t>
  </si>
  <si>
    <t>253920</t>
  </si>
  <si>
    <t>254180</t>
  </si>
  <si>
    <t>254220</t>
  </si>
  <si>
    <t>254345</t>
  </si>
  <si>
    <t>254740</t>
  </si>
  <si>
    <t>257000</t>
  </si>
  <si>
    <t>282190</t>
  </si>
  <si>
    <t>282380</t>
  </si>
  <si>
    <t>283180</t>
  </si>
  <si>
    <t>283700</t>
  </si>
  <si>
    <t>242910</t>
  </si>
  <si>
    <t>ACCTS PAYABLE EXPENSE ACCRUAL-</t>
  </si>
  <si>
    <t>165320</t>
  </si>
  <si>
    <t>GAS IMBALANCE-AVISTA LDC</t>
  </si>
  <si>
    <t>165340</t>
  </si>
  <si>
    <t>GAS IMBALANCE-COYOTE SPRINGS 2</t>
  </si>
  <si>
    <t>165350</t>
  </si>
  <si>
    <t>GAS IMBALANCE-RATHDRUM</t>
  </si>
  <si>
    <t>165360</t>
  </si>
  <si>
    <t>GAS IMBALANCE-NORTHEAST CT</t>
  </si>
  <si>
    <t>165370</t>
  </si>
  <si>
    <t>GAS IMBALANCE-BOULDER PARK</t>
  </si>
  <si>
    <t>165380</t>
  </si>
  <si>
    <t>GAS IMBALANCE-KETTLE FALLS CT</t>
  </si>
  <si>
    <t>165390</t>
  </si>
  <si>
    <t>GAS IMBALANCE-KETTLE FALLS GS</t>
  </si>
  <si>
    <t>135430</t>
  </si>
  <si>
    <t>WORKING FUND-FLEET MANAGEMENT</t>
  </si>
  <si>
    <t>142610</t>
  </si>
  <si>
    <t>CUST ACCT REC-RESALE ELECTRIC</t>
  </si>
  <si>
    <t>182374</t>
  </si>
  <si>
    <t>184500</t>
  </si>
  <si>
    <t>184999</t>
  </si>
  <si>
    <t>186290</t>
  </si>
  <si>
    <t>186900</t>
  </si>
  <si>
    <t>232170</t>
  </si>
  <si>
    <t>ACCTS PAY-BPA TRANSACTIONS</t>
  </si>
  <si>
    <t>237200</t>
  </si>
  <si>
    <t>INTEREST ACCRUED - OTHER LIABI</t>
  </si>
  <si>
    <t>232160</t>
  </si>
  <si>
    <t>ACCTS PAY-STAMPS</t>
  </si>
  <si>
    <t>232390</t>
  </si>
  <si>
    <t>ACCTS PAY-SEVERANCE ACCRUAL</t>
  </si>
  <si>
    <t>242060</t>
  </si>
  <si>
    <t>MISC LIAB-FOREST USE PERMITS</t>
  </si>
  <si>
    <t>131140</t>
  </si>
  <si>
    <t>CASH-WORKERS COMPENSATION</t>
  </si>
  <si>
    <t>165150</t>
  </si>
  <si>
    <t>PREPAYMENTS-PREPAID LICENSE FE</t>
  </si>
  <si>
    <t>191890</t>
  </si>
  <si>
    <t>181950</t>
  </si>
  <si>
    <t>253990</t>
  </si>
  <si>
    <t>165550</t>
  </si>
  <si>
    <t>PREPAYMENTS-WILMINGTON TRUST</t>
  </si>
  <si>
    <t>134100</t>
  </si>
  <si>
    <t>154300</t>
  </si>
  <si>
    <t>PLANT MAT &amp; OPER SUP-COYOTE SP</t>
  </si>
  <si>
    <t>182384</t>
  </si>
  <si>
    <t>228330</t>
  </si>
  <si>
    <t>242090</t>
  </si>
  <si>
    <t>SETTLEMENT PAYABLE</t>
  </si>
  <si>
    <t>190950</t>
  </si>
  <si>
    <t>283950</t>
  </si>
  <si>
    <t>221390</t>
  </si>
  <si>
    <t>190070</t>
  </si>
  <si>
    <t>190120</t>
  </si>
  <si>
    <t>190130</t>
  </si>
  <si>
    <t>190140</t>
  </si>
  <si>
    <t>190160</t>
  </si>
  <si>
    <t>184300</t>
  </si>
  <si>
    <t>236500</t>
  </si>
  <si>
    <t>USE TAX ACCRUAL</t>
  </si>
  <si>
    <t>184055</t>
  </si>
  <si>
    <t>242600</t>
  </si>
  <si>
    <t>236220</t>
  </si>
  <si>
    <t>WA/ID MOTOR VEHICLE TX - WASHI</t>
  </si>
  <si>
    <t>GST</t>
  </si>
  <si>
    <t>142600</t>
  </si>
  <si>
    <t>CUST ACCT REC-RESALE GAS</t>
  </si>
  <si>
    <t>172510</t>
  </si>
  <si>
    <t>RENTS RECEIVABLE-ACCRUED</t>
  </si>
  <si>
    <t>146300</t>
  </si>
  <si>
    <t>134150</t>
  </si>
  <si>
    <t xml:space="preserve">OTHER SPECIAL DEPOSITS-ENERGY </t>
  </si>
  <si>
    <t>184057</t>
  </si>
  <si>
    <t>232180</t>
  </si>
  <si>
    <t>ACCTS PAY-POLE RENTAL</t>
  </si>
  <si>
    <t>242770</t>
  </si>
  <si>
    <t>184054</t>
  </si>
  <si>
    <t>182372</t>
  </si>
  <si>
    <t>245100</t>
  </si>
  <si>
    <t>221300</t>
  </si>
  <si>
    <t>236250</t>
  </si>
  <si>
    <t>MOTOR VEHICLE TAX-OREGON</t>
  </si>
  <si>
    <t>223010</t>
  </si>
  <si>
    <t>175740</t>
  </si>
  <si>
    <t>175750</t>
  </si>
  <si>
    <t>244740</t>
  </si>
  <si>
    <t>244750</t>
  </si>
  <si>
    <t>181960</t>
  </si>
  <si>
    <t>165240</t>
  </si>
  <si>
    <t>PREPAYMENTS-BPA TRANS RESERVAT</t>
  </si>
  <si>
    <t>228340</t>
  </si>
  <si>
    <t>ACCUM PROV MED CLAIMS PAYABLE</t>
  </si>
  <si>
    <t>253130</t>
  </si>
  <si>
    <t>190230</t>
  </si>
  <si>
    <t>283000</t>
  </si>
  <si>
    <t>221400</t>
  </si>
  <si>
    <t>221410</t>
  </si>
  <si>
    <t>253150</t>
  </si>
  <si>
    <t>225000</t>
  </si>
  <si>
    <t>219500</t>
  </si>
  <si>
    <t>190240</t>
  </si>
  <si>
    <t>190500</t>
  </si>
  <si>
    <t>190510</t>
  </si>
  <si>
    <t>214050</t>
  </si>
  <si>
    <t>232370</t>
  </si>
  <si>
    <t>LIABILITY AWARD INCENTIVE ACCR</t>
  </si>
  <si>
    <t>186205</t>
  </si>
  <si>
    <t>PLANT ALLOC OF CLEARING JOURNA</t>
  </si>
  <si>
    <t>165250</t>
  </si>
  <si>
    <t>COLSTRIP PREPAID ASSET</t>
  </si>
  <si>
    <t>232670</t>
  </si>
  <si>
    <t>ACCTS PAY-RESOURCE TRANS FEE</t>
  </si>
  <si>
    <t>283350</t>
  </si>
  <si>
    <t>146000</t>
  </si>
  <si>
    <t>234000</t>
  </si>
  <si>
    <t>236050</t>
  </si>
  <si>
    <t>TAXES ACCRUED - STATE</t>
  </si>
  <si>
    <t>143020</t>
  </si>
  <si>
    <t>165270</t>
  </si>
  <si>
    <t>PREPAYMENTS-REC &amp; CCX</t>
  </si>
  <si>
    <t>221420</t>
  </si>
  <si>
    <t>190250</t>
  </si>
  <si>
    <t>254250</t>
  </si>
  <si>
    <t>221430</t>
  </si>
  <si>
    <t>182305</t>
  </si>
  <si>
    <t>190151</t>
  </si>
  <si>
    <t>219100</t>
  </si>
  <si>
    <t>228301</t>
  </si>
  <si>
    <t>228321</t>
  </si>
  <si>
    <t>283151</t>
  </si>
  <si>
    <t>165260</t>
  </si>
  <si>
    <t>PREPAYMENTS-SPOKANE TRIBE</t>
  </si>
  <si>
    <t>228331</t>
  </si>
  <si>
    <t>186328</t>
  </si>
  <si>
    <t>283328</t>
  </si>
  <si>
    <t>253140</t>
  </si>
  <si>
    <t>190740</t>
  </si>
  <si>
    <t>283740</t>
  </si>
  <si>
    <t>231000</t>
  </si>
  <si>
    <t>243000</t>
  </si>
  <si>
    <t>228310</t>
  </si>
  <si>
    <t>228311</t>
  </si>
  <si>
    <t>182385</t>
  </si>
  <si>
    <t>254399</t>
  </si>
  <si>
    <t>228399</t>
  </si>
  <si>
    <t>242999</t>
  </si>
  <si>
    <t>190155</t>
  </si>
  <si>
    <t>228350</t>
  </si>
  <si>
    <t>182329</t>
  </si>
  <si>
    <t>182386</t>
  </si>
  <si>
    <t>232545</t>
  </si>
  <si>
    <t>ACCTS PAY-JACKSON PRAIRIE STOR</t>
  </si>
  <si>
    <t>283070</t>
  </si>
  <si>
    <t>242375</t>
  </si>
  <si>
    <t>MISC LIAB-MT LEASE PAYMENTS</t>
  </si>
  <si>
    <t>191720</t>
  </si>
  <si>
    <t>182328</t>
  </si>
  <si>
    <t>228351</t>
  </si>
  <si>
    <t>165180</t>
  </si>
  <si>
    <t>PREPAYMENTS-CUSTOMER BILLING S</t>
  </si>
  <si>
    <t>128155</t>
  </si>
  <si>
    <t>SPECIAL FUNDS-CS2 LTSA ADV-O&amp;M</t>
  </si>
  <si>
    <t>190005</t>
  </si>
  <si>
    <t>190010</t>
  </si>
  <si>
    <t>283005</t>
  </si>
  <si>
    <t>283010</t>
  </si>
  <si>
    <t>254005</t>
  </si>
  <si>
    <t>254010</t>
  </si>
  <si>
    <t>211000</t>
  </si>
  <si>
    <t>182315</t>
  </si>
  <si>
    <t>182316</t>
  </si>
  <si>
    <t>214060</t>
  </si>
  <si>
    <t>221450</t>
  </si>
  <si>
    <t>191721</t>
  </si>
  <si>
    <t>221440</t>
  </si>
  <si>
    <t>283366</t>
  </si>
  <si>
    <t>190821</t>
  </si>
  <si>
    <t>190822</t>
  </si>
  <si>
    <t>242780</t>
  </si>
  <si>
    <t>AVISTA GRANTS ENG SUSTAIN WSU-</t>
  </si>
  <si>
    <t>242790</t>
  </si>
  <si>
    <t>MISC LIAB-MOBIUS</t>
  </si>
  <si>
    <t>164115</t>
  </si>
  <si>
    <t>182387</t>
  </si>
  <si>
    <t>190400</t>
  </si>
  <si>
    <t>236690</t>
  </si>
  <si>
    <t>OR REGULATORY BETC</t>
  </si>
  <si>
    <t>141150</t>
  </si>
  <si>
    <t>182365</t>
  </si>
  <si>
    <t>243100</t>
  </si>
  <si>
    <t>253170</t>
  </si>
  <si>
    <t>283355</t>
  </si>
  <si>
    <t>245745</t>
  </si>
  <si>
    <t>214010</t>
  </si>
  <si>
    <t>186170</t>
  </si>
  <si>
    <t>283855</t>
  </si>
  <si>
    <t>134120</t>
  </si>
  <si>
    <t>OTHER SPECIAL DEPOSITS - NEWED</t>
  </si>
  <si>
    <t>176110</t>
  </si>
  <si>
    <t>176745</t>
  </si>
  <si>
    <t>184400</t>
  </si>
  <si>
    <t>235201</t>
  </si>
  <si>
    <t>186330</t>
  </si>
  <si>
    <t>143501</t>
  </si>
  <si>
    <t>OTHER ACCT REC-PRE-LINE SCHOOL</t>
  </si>
  <si>
    <t>184900</t>
  </si>
  <si>
    <t>165190</t>
  </si>
  <si>
    <t>RESOURCE DEFERRED OPT EXPENSE</t>
  </si>
  <si>
    <t>253028</t>
  </si>
  <si>
    <t>221470</t>
  </si>
  <si>
    <t>221480</t>
  </si>
  <si>
    <t>143502</t>
  </si>
  <si>
    <t>OTHER ACCT REC-APP LNMN SCHOOL</t>
  </si>
  <si>
    <t>235202</t>
  </si>
  <si>
    <t>232681</t>
  </si>
  <si>
    <t>ACCTS PAY LAKE CDA CURRENT FUN</t>
  </si>
  <si>
    <t>184800</t>
  </si>
  <si>
    <t>186180</t>
  </si>
  <si>
    <t>PREPAID AIRPLANE LEASE EXPENSE</t>
  </si>
  <si>
    <t>184996</t>
  </si>
  <si>
    <t>184997</t>
  </si>
  <si>
    <t>184998</t>
  </si>
  <si>
    <t>191909</t>
  </si>
  <si>
    <t>191910</t>
  </si>
  <si>
    <t>190020</t>
  </si>
  <si>
    <t>190025</t>
  </si>
  <si>
    <t>186420</t>
  </si>
  <si>
    <t>234312</t>
  </si>
  <si>
    <t>165312</t>
  </si>
  <si>
    <t>GAS IMBALANCE - LANCASTER</t>
  </si>
  <si>
    <t>143510</t>
  </si>
  <si>
    <t>CSS ACCOUNTS RECEIVABLES</t>
  </si>
  <si>
    <t>186055</t>
  </si>
  <si>
    <t>228335</t>
  </si>
  <si>
    <t>190122</t>
  </si>
  <si>
    <t>165681</t>
  </si>
  <si>
    <t>143025</t>
  </si>
  <si>
    <t>HST</t>
  </si>
  <si>
    <t>190335</t>
  </si>
  <si>
    <t>182375</t>
  </si>
  <si>
    <t>191723</t>
  </si>
  <si>
    <t>191724</t>
  </si>
  <si>
    <t>191911</t>
  </si>
  <si>
    <t>191912</t>
  </si>
  <si>
    <t>134500</t>
  </si>
  <si>
    <t>221500</t>
  </si>
  <si>
    <t>221520</t>
  </si>
  <si>
    <t>221540</t>
  </si>
  <si>
    <t>253155</t>
  </si>
  <si>
    <t>232135</t>
  </si>
  <si>
    <t>ACCTS PAY-LDC GAS BROKER FEES</t>
  </si>
  <si>
    <t>241300</t>
  </si>
  <si>
    <t>DIRECTORS WA B&amp;O TAXES PAYABLE</t>
  </si>
  <si>
    <t>186401</t>
  </si>
  <si>
    <t>191025</t>
  </si>
  <si>
    <t>221332</t>
  </si>
  <si>
    <t>221333</t>
  </si>
  <si>
    <t>221334</t>
  </si>
  <si>
    <t>221335</t>
  </si>
  <si>
    <t>221336</t>
  </si>
  <si>
    <t>242095</t>
  </si>
  <si>
    <t>MISC LIAB-MIRABEAU ACCRUED REN</t>
  </si>
  <si>
    <t>221550</t>
  </si>
  <si>
    <t>182355</t>
  </si>
  <si>
    <t>283375</t>
  </si>
  <si>
    <t>283800</t>
  </si>
  <si>
    <t>182351</t>
  </si>
  <si>
    <t>283351</t>
  </si>
  <si>
    <t>182321</t>
  </si>
  <si>
    <t>283321</t>
  </si>
  <si>
    <t>221560</t>
  </si>
  <si>
    <t>182362</t>
  </si>
  <si>
    <t>283362</t>
  </si>
  <si>
    <t>233600</t>
  </si>
  <si>
    <t>254360</t>
  </si>
  <si>
    <t>190360</t>
  </si>
  <si>
    <t>131400</t>
  </si>
  <si>
    <t>232350</t>
  </si>
  <si>
    <t>ACCTS PAY- NET PRESENTATION AC</t>
  </si>
  <si>
    <t>142350</t>
  </si>
  <si>
    <t>CUST ACCT REC- NET PRESENTATIO</t>
  </si>
  <si>
    <t>190741</t>
  </si>
  <si>
    <t>283110</t>
  </si>
  <si>
    <t>283741</t>
  </si>
  <si>
    <t>222000</t>
  </si>
  <si>
    <t>134121</t>
  </si>
  <si>
    <t>131170</t>
  </si>
  <si>
    <t>CASH - AM&amp;D (METALFX)</t>
  </si>
  <si>
    <t>136300</t>
  </si>
  <si>
    <t>TEMP CASH INVEST-AFS SECURITIE</t>
  </si>
  <si>
    <t>221570</t>
  </si>
  <si>
    <t>124950</t>
  </si>
  <si>
    <t>244751</t>
  </si>
  <si>
    <t>244741</t>
  </si>
  <si>
    <t>191015</t>
  </si>
  <si>
    <t>233120</t>
  </si>
  <si>
    <t>221580</t>
  </si>
  <si>
    <t>254328</t>
  </si>
  <si>
    <t>186321</t>
  </si>
  <si>
    <t>253151</t>
  </si>
  <si>
    <t>186322</t>
  </si>
  <si>
    <t>190600</t>
  </si>
  <si>
    <t>283305</t>
  </si>
  <si>
    <t>283600</t>
  </si>
  <si>
    <t>Grand Total</t>
  </si>
  <si>
    <t xml:space="preserve">   Common Equity</t>
  </si>
  <si>
    <t xml:space="preserve">   Trust Originated Preferred Securities</t>
  </si>
  <si>
    <t xml:space="preserve">   Long-Term Debt</t>
  </si>
  <si>
    <t xml:space="preserve">   Unamortized Debt Expense &amp; Reacq. Gain/Loss</t>
  </si>
  <si>
    <t xml:space="preserve">   Current Portion Long Term Debt</t>
  </si>
  <si>
    <t xml:space="preserve">   Notes Payable - Current</t>
  </si>
  <si>
    <t xml:space="preserve">  Electric Utility Plant</t>
  </si>
  <si>
    <t xml:space="preserve">     Electric Accumulated Depreciation</t>
  </si>
  <si>
    <t xml:space="preserve">  Gas Utility Plant</t>
  </si>
  <si>
    <t xml:space="preserve">     Gas Accumulated Depreciation</t>
  </si>
  <si>
    <t xml:space="preserve">  Common Plant </t>
  </si>
  <si>
    <t xml:space="preserve">     Common Accumulated Depreciation</t>
  </si>
  <si>
    <t xml:space="preserve">   Customer Deposits and Advances</t>
  </si>
  <si>
    <t xml:space="preserve">   Accumulated Deferred Taxes</t>
  </si>
  <si>
    <t xml:space="preserve">   Other Regulatory Assets/Liabilities</t>
  </si>
  <si>
    <t xml:space="preserve">   Unrecovered Purchased Gas Costs - PGA</t>
  </si>
  <si>
    <t xml:space="preserve">   Conservation Programs</t>
  </si>
  <si>
    <t xml:space="preserve">   Provision for Pensions</t>
  </si>
  <si>
    <t xml:space="preserve">   Electric and Gas Construction Work in Process</t>
  </si>
  <si>
    <t xml:space="preserve">   Preliminary Surveys</t>
  </si>
  <si>
    <t xml:space="preserve">   Non-Utility Property </t>
  </si>
  <si>
    <t xml:space="preserve">   Investment in Subsidiaries</t>
  </si>
  <si>
    <t xml:space="preserve">   Other Investments &amp; FAS 133</t>
  </si>
  <si>
    <t xml:space="preserve">   Other Special Funds</t>
  </si>
  <si>
    <t xml:space="preserve">   Special Deposits and Temporary Investments</t>
  </si>
  <si>
    <t xml:space="preserve">   Misc. Deferred Charges / Other Deferred Credits Net</t>
  </si>
  <si>
    <t xml:space="preserve">   Receivable/Payable Associated Co.-Net</t>
  </si>
  <si>
    <t xml:space="preserve">   Derivative Assets/Liabilities Net</t>
  </si>
  <si>
    <t xml:space="preserve">   Accumulated Deferred Federal Income Tax</t>
  </si>
  <si>
    <t xml:space="preserve">   FAS 109 Regulatory Asset/Liability Net</t>
  </si>
  <si>
    <t xml:space="preserve">   Other Accounts and Notes Receivable</t>
  </si>
  <si>
    <t xml:space="preserve">   Other Current and Accrued Liabilities</t>
  </si>
  <si>
    <t>Total</t>
  </si>
  <si>
    <t>ED.AN</t>
  </si>
  <si>
    <t>CD.AA</t>
  </si>
  <si>
    <t>GD.AN</t>
  </si>
  <si>
    <t>GD.OR</t>
  </si>
  <si>
    <t>GD.WA</t>
  </si>
  <si>
    <t>CD.ID</t>
  </si>
  <si>
    <t>CD.WA</t>
  </si>
  <si>
    <t>GD.AA</t>
  </si>
  <si>
    <t>GD.ID</t>
  </si>
  <si>
    <t>ED.ID</t>
  </si>
  <si>
    <t>ED.MT</t>
  </si>
  <si>
    <t>ED.WA</t>
  </si>
  <si>
    <t>CD.AN</t>
  </si>
  <si>
    <t>ED.OR</t>
  </si>
  <si>
    <t>ED-WA</t>
  </si>
  <si>
    <t>ED-ID</t>
  </si>
  <si>
    <t>GD-WA</t>
  </si>
  <si>
    <t>GD-ID</t>
  </si>
  <si>
    <t>GD-OR</t>
  </si>
  <si>
    <t>1 Total</t>
  </si>
  <si>
    <t>2 Total</t>
  </si>
  <si>
    <t>4 Total</t>
  </si>
  <si>
    <t>20 Total</t>
  </si>
  <si>
    <t>ED.AN Total</t>
  </si>
  <si>
    <t>GD.ID Total</t>
  </si>
  <si>
    <t>GD.OR Total</t>
  </si>
  <si>
    <t>GD.WA Total</t>
  </si>
  <si>
    <t>CD.AA Total</t>
  </si>
  <si>
    <t>CD.ID Total</t>
  </si>
  <si>
    <t>CD.WA Total</t>
  </si>
  <si>
    <t>ED.WA Total</t>
  </si>
  <si>
    <t>GD.AA Total</t>
  </si>
  <si>
    <t>GD.AN Total</t>
  </si>
  <si>
    <t>CD.AN Total</t>
  </si>
  <si>
    <t>ED.ID Total</t>
  </si>
  <si>
    <t>ED.MT Total</t>
  </si>
  <si>
    <t>ED.OR Total</t>
  </si>
  <si>
    <t>Avista Corp</t>
  </si>
  <si>
    <t>Combined Working Capital</t>
  </si>
  <si>
    <t>Line</t>
  </si>
  <si>
    <t>No.</t>
  </si>
  <si>
    <t>Description</t>
  </si>
  <si>
    <t>AVERAGE INVESTED CAPITAL</t>
  </si>
  <si>
    <t>Total Average Invested Capital</t>
  </si>
  <si>
    <t>AVERAGE OPERATING INVESTMENTS</t>
  </si>
  <si>
    <t xml:space="preserve">  WPNG Acquisition Adjustment</t>
  </si>
  <si>
    <t xml:space="preserve">     WPNG Acquisition Adju. Accum. Amort. </t>
  </si>
  <si>
    <t xml:space="preserve">   Investment in Exchange Power</t>
  </si>
  <si>
    <t>Total Average Operating Investment</t>
  </si>
  <si>
    <t>Construction Work in Progress</t>
  </si>
  <si>
    <t>Total Construction Work in Progress</t>
  </si>
  <si>
    <t>Non-Utility / Nonoperating Investments</t>
  </si>
  <si>
    <t>Total Non Operating Investment</t>
  </si>
  <si>
    <t>Total Average Investments</t>
  </si>
  <si>
    <t>Total Investor Supplied Capital</t>
  </si>
  <si>
    <t>I - ALLOCATION OF WORKING CAPITAL - OPERATING &amp; NON-OPERATING</t>
  </si>
  <si>
    <t>Total  Investment</t>
  </si>
  <si>
    <t xml:space="preserve">Less: </t>
  </si>
  <si>
    <t>Electric and Gas Construction Work in Progress</t>
  </si>
  <si>
    <t xml:space="preserve">      Preliminary Survey</t>
  </si>
  <si>
    <t>Total Investment - Net of CWIP and Preliminary Survey</t>
  </si>
  <si>
    <t xml:space="preserve">  Total Investor Supplied Working Capital</t>
  </si>
  <si>
    <t>Investor Supplied Working Capital Ratio</t>
  </si>
  <si>
    <t>Total Operating Working Capital</t>
  </si>
  <si>
    <t>Total Non-Operating Working Capital</t>
  </si>
  <si>
    <t>Non-Operating</t>
  </si>
  <si>
    <t>Operating</t>
  </si>
  <si>
    <t>AVISTA UTILITIES</t>
  </si>
  <si>
    <t>Scenario:</t>
  </si>
  <si>
    <t>Number of Months in Test Period:</t>
  </si>
  <si>
    <t>Rate Base Calc Method (E or A):</t>
  </si>
  <si>
    <t>Report Heading--Test Period:</t>
  </si>
  <si>
    <t>Months</t>
  </si>
  <si>
    <t>Report Heading--Rate Base Calc:</t>
  </si>
  <si>
    <t>Year</t>
  </si>
  <si>
    <t>**************************************************************************************************************</t>
  </si>
  <si>
    <t>Month</t>
  </si>
  <si>
    <t>Report ID:</t>
  </si>
  <si>
    <t xml:space="preserve">For Twelve Months Ended </t>
  </si>
  <si>
    <t xml:space="preserve">For Month Ended </t>
  </si>
  <si>
    <t>Reports:</t>
  </si>
  <si>
    <t>Average of Monthly Averages Basis</t>
  </si>
  <si>
    <t>Results of Operations - Import</t>
  </si>
  <si>
    <t>Ending Balance Basis</t>
  </si>
  <si>
    <t>Jurisdiction Allocators</t>
  </si>
  <si>
    <t>Jur Rollup Allocators</t>
  </si>
  <si>
    <t>Jurisdiction:</t>
  </si>
  <si>
    <t>Idaho Electric</t>
  </si>
  <si>
    <t>Washington Electric</t>
  </si>
  <si>
    <t>Washington Gas</t>
  </si>
  <si>
    <t>Idaho Gas</t>
  </si>
  <si>
    <t>Oregon Gas</t>
  </si>
  <si>
    <t>Jur Rollup:</t>
  </si>
  <si>
    <t>Electric</t>
  </si>
  <si>
    <t>Gas North</t>
  </si>
  <si>
    <t>Gas South</t>
  </si>
  <si>
    <t>Working Capital Model</t>
  </si>
  <si>
    <t>Electric/Gas  Service</t>
  </si>
  <si>
    <t>Working Capital - 12A</t>
  </si>
  <si>
    <t>Working Capital - 12E</t>
  </si>
  <si>
    <t>System Level</t>
  </si>
  <si>
    <t>Results of Operations - Average</t>
  </si>
  <si>
    <t>WrkCap - Combined Working Capital - Detail</t>
  </si>
  <si>
    <t>WrkCap - Combined Working Capital - Summary</t>
  </si>
  <si>
    <t>WrkCap - Non-Combined Working Capital - Summary</t>
  </si>
  <si>
    <t>WrkCap - Non-Combined Working Capital - Allocation - Total</t>
  </si>
  <si>
    <t>WrkCap - Non-Combined Working Capital - Allocation - Non-Operating</t>
  </si>
  <si>
    <t>WrkCap - Non-Combined Working Capital - Allocation - Operating</t>
  </si>
  <si>
    <t>WrkCap - Non-Combined Working Capital - Allocation - Jur/Ser</t>
  </si>
  <si>
    <t>UIPLANNER</t>
  </si>
  <si>
    <t>Reference</t>
  </si>
  <si>
    <t>CD-ID</t>
  </si>
  <si>
    <t>Service Code-GL Jurisdiction:</t>
  </si>
  <si>
    <t>CD-AA</t>
  </si>
  <si>
    <t>CD-AN</t>
  </si>
  <si>
    <t>ZZ-ZZ</t>
  </si>
  <si>
    <t>CD-WA</t>
  </si>
  <si>
    <t>ED-AA</t>
  </si>
  <si>
    <t>ED-AN</t>
  </si>
  <si>
    <t>ED-MT</t>
  </si>
  <si>
    <t>ED-OR</t>
  </si>
  <si>
    <t>GD-AA</t>
  </si>
  <si>
    <t>GD-AN</t>
  </si>
  <si>
    <t>GD-AS</t>
  </si>
  <si>
    <t>GD-CA</t>
  </si>
  <si>
    <t>System Total</t>
  </si>
  <si>
    <t>UIP Ref</t>
  </si>
  <si>
    <t>Non-Oper</t>
  </si>
  <si>
    <t>Gas-North</t>
  </si>
  <si>
    <t>Gas-South</t>
  </si>
  <si>
    <t>Jur %</t>
  </si>
  <si>
    <t>Rollup %</t>
  </si>
  <si>
    <t>Alias</t>
  </si>
  <si>
    <t>Desc</t>
  </si>
  <si>
    <t>Parent</t>
  </si>
  <si>
    <t>G-Parent</t>
  </si>
  <si>
    <t>ID (Model Order)</t>
  </si>
  <si>
    <t xml:space="preserve">Desc </t>
  </si>
  <si>
    <t>WrkCap - Overlay Adjustments [Overlay Time-data]</t>
  </si>
  <si>
    <t>Base Attributes - New [Attribute]</t>
  </si>
  <si>
    <t>Formula Case [Formula]</t>
  </si>
  <si>
    <t>ROO Time Data - Imported [Overlay Time-data]</t>
  </si>
  <si>
    <t>Actuals [Actual]</t>
  </si>
  <si>
    <t>Case &amp; Scenario: Locked switch</t>
  </si>
  <si>
    <t>Scenario: Type (Model, Budget, Strategic Model, To, From etc )</t>
  </si>
  <si>
    <t>Scenario: Years to run</t>
  </si>
  <si>
    <t>Scenario: Years to run monthly</t>
  </si>
  <si>
    <t>Scenario: Start year</t>
  </si>
  <si>
    <t>Scenario: Actuals Date (YYYYMM)</t>
  </si>
  <si>
    <t>Service Code / GL Jurisdiction</t>
  </si>
  <si>
    <t>CD-AA  Common Direct/Allocated All</t>
  </si>
  <si>
    <t>CD-AN  Common Direct/Allocated North</t>
  </si>
  <si>
    <t>CD-ID  Common Direct/Idaho</t>
  </si>
  <si>
    <t>CD-WA  Common Direct/Washington</t>
  </si>
  <si>
    <t>E1-AN  Electric Allocated-7/Allocated North</t>
  </si>
  <si>
    <t>E2-AN  Electric Allocated-9/Allocated North</t>
  </si>
  <si>
    <t>E2-ID  Electric Allocated-9/Idaho</t>
  </si>
  <si>
    <t>Pointer to Segment E-G</t>
  </si>
  <si>
    <t>E2-WA  Electric Allocated-9/Washington</t>
  </si>
  <si>
    <t>ED-AA Electric Direct/Allocated North (like ED-AN)</t>
  </si>
  <si>
    <t>Pointer to State</t>
  </si>
  <si>
    <t>Pointer to Service Code</t>
  </si>
  <si>
    <t>ED-AN  Electric Direct/Allocated North</t>
  </si>
  <si>
    <t>Pointer to GL Jurisdiction</t>
  </si>
  <si>
    <t>ED-ID  Electric Direct/Idaho</t>
  </si>
  <si>
    <t>Pointer to Jur Rollup</t>
  </si>
  <si>
    <t>ED-MT  Electric Direct/Montana</t>
  </si>
  <si>
    <t>ED-OR  Electric Direct/Oregon</t>
  </si>
  <si>
    <t>ED-WA  Electric Direct/Washington</t>
  </si>
  <si>
    <t>G1-AN  Gas Allocated-7/Allocated North</t>
  </si>
  <si>
    <t>G1-AS  Gas Allocated-7/Allocated South</t>
  </si>
  <si>
    <t>Pointer to Jurisdiction</t>
  </si>
  <si>
    <t>Rounding Jur (Y/N)</t>
  </si>
  <si>
    <t>Pointer to Global</t>
  </si>
  <si>
    <t>GD-AA  Gas Direct/Allocated All</t>
  </si>
  <si>
    <t>GD-AN  Gas Direct/Allocated North</t>
  </si>
  <si>
    <t>GD-AS  Gas Direct/Allocated South</t>
  </si>
  <si>
    <t>GD-CA Gas Direct/California</t>
  </si>
  <si>
    <t>GD-ID  Gas Direct/Idaho</t>
  </si>
  <si>
    <t>GD-OR  Gas Direct/Oregon</t>
  </si>
  <si>
    <t>GD-WA  Gas Direct/Washington</t>
  </si>
  <si>
    <t>ZZ-AS  No Service/Allocated South</t>
  </si>
  <si>
    <t>ZZ-ZZ  No Service/No Jurisdiction</t>
  </si>
  <si>
    <t>Jur Rollup</t>
  </si>
  <si>
    <t>Entity Comment</t>
  </si>
  <si>
    <t>Pointer to System Total</t>
  </si>
  <si>
    <t>System</t>
  </si>
  <si>
    <t>Global</t>
  </si>
  <si>
    <t>Averaging Method</t>
  </si>
  <si>
    <t>Option to Use - BS</t>
  </si>
  <si>
    <t>Option to Use - Expense</t>
  </si>
  <si>
    <t>Current Date</t>
  </si>
  <si>
    <t>Last Actuals Period</t>
  </si>
  <si>
    <t>Last Actuals Date</t>
  </si>
  <si>
    <t>Copy from Import</t>
  </si>
  <si>
    <t>101000 PLANT IN SERVICE OWNED</t>
  </si>
  <si>
    <t>101030 KFGS DISALLOWED PLANT/PLANT RE</t>
  </si>
  <si>
    <t>101050 BOULDER PARK (BPK) DISALLOWED</t>
  </si>
  <si>
    <t>101060 COYOTE SPRINGS (CS2) DISALLOWE</t>
  </si>
  <si>
    <t>101100 PLANT IN SERVICE LEASED</t>
  </si>
  <si>
    <t>101120 AIRPLANE IN SERVICE LEASED</t>
  </si>
  <si>
    <t>102000 Plant purchased or sold.</t>
  </si>
  <si>
    <t>105000 Production properties held for future use.</t>
  </si>
  <si>
    <t>107000 CWIP</t>
  </si>
  <si>
    <t>107010 CONSTRUCTION OVERHEAD A&amp;G</t>
  </si>
  <si>
    <t>107020 CONSTRUCTION OVERHEAD PRODUCTI</t>
  </si>
  <si>
    <t>107025 SAFETY CLOTHING - PRODUCTION</t>
  </si>
  <si>
    <t>107030 CONSTRUCTION OVERHEAD TRANSMIS</t>
  </si>
  <si>
    <t>107035 SAFETY CLOTHING - TRANSMISSION</t>
  </si>
  <si>
    <t>107040 CONSTRUCTION OVERHEAD DISTRIBU</t>
  </si>
  <si>
    <t>107045 SAFETY CLOTHING - DISTRIBUTION</t>
  </si>
  <si>
    <t>107050 CONSTRUCTION OVERHEAD NORTH GA</t>
  </si>
  <si>
    <t>107060 CONSTRUCTION OVERHEAD SOUTH GA</t>
  </si>
  <si>
    <t>107990 CONSTRUCTION OVERHEAD OFFSET</t>
  </si>
  <si>
    <t>108000 ACCUMULATED PROVISION DEPRECIA</t>
  </si>
  <si>
    <t>108030 Accumulated Depreciation</t>
  </si>
  <si>
    <t>108050 Accumulated Depreciation</t>
  </si>
  <si>
    <t>108060 ACC AMT CS2 DISALLOWED PLANT</t>
  </si>
  <si>
    <t>108070 ACC AMT LEASED AIRPLANE</t>
  </si>
  <si>
    <t>111000 Accumulated Amortization &amp; Depletion</t>
  </si>
  <si>
    <t>111100 Accumulated Amortization &amp; Depletion</t>
  </si>
  <si>
    <t>114000 Plant acquisition adjustments.</t>
  </si>
  <si>
    <t>115000 Accumulated provision for amortization of electric pla</t>
  </si>
  <si>
    <t>117100 Gas Stored-Recoverable Base Gas</t>
  </si>
  <si>
    <t>121000 NONUTILITY PROPERTY</t>
  </si>
  <si>
    <t>121110 NON-UTILITY BUILDING</t>
  </si>
  <si>
    <t>122000 ACC DEPR NONUTILITY PROPERTY</t>
  </si>
  <si>
    <t>123000 INVESTMENT IN SPOKANE ENERGY</t>
  </si>
  <si>
    <t>123010 INVESTMENT IN AVISTA CAPITAL I</t>
  </si>
  <si>
    <t>123100 STOCK INVESTMENT IN SUBS</t>
  </si>
  <si>
    <t>123120 EQUITY INVESTMENT IN SUBS</t>
  </si>
  <si>
    <t>123125 ECOVA STOCK COMPENSATION</t>
  </si>
  <si>
    <t>123130 OCI INVESTMENT IN SUBS</t>
  </si>
  <si>
    <t>123210 INVESTMENT IN AVISTA ENERGY</t>
  </si>
  <si>
    <t>123280 INVESTMENT IN AVISTA LABS</t>
  </si>
  <si>
    <t>124080 OTHER INVESTMENT-TOPRS</t>
  </si>
  <si>
    <t>124100 OTHER INVESTMENT-MISCELLANEOUS</t>
  </si>
  <si>
    <t>124200 TAX-EXEMPT AUCTION RATE SECURI</t>
  </si>
  <si>
    <t>124350 Other investments.</t>
  </si>
  <si>
    <t>124600 OTHER INVEST-COLI CASH VAL</t>
  </si>
  <si>
    <t>124610 OTHER INVEST-COLI BORROWINGS</t>
  </si>
  <si>
    <t>124680 OTHER INVESTMENT-WZN LOANS ORE</t>
  </si>
  <si>
    <t>124750 OTHER INVEST-ESOP CONTRA ACCOU</t>
  </si>
  <si>
    <t>124800 OTHER INVESTMENT-LAND SALES</t>
  </si>
  <si>
    <t>124810 OTHER INVEST-LUCAS NOTES REC</t>
  </si>
  <si>
    <t>124900 Other investments.</t>
  </si>
  <si>
    <t>124930 Other investments.</t>
  </si>
  <si>
    <t>128160</t>
  </si>
  <si>
    <t>128170</t>
  </si>
  <si>
    <t>128681</t>
  </si>
  <si>
    <t>131130</t>
  </si>
  <si>
    <t>131150</t>
  </si>
  <si>
    <t>131160</t>
  </si>
  <si>
    <t>131200</t>
  </si>
  <si>
    <t>134122</t>
  </si>
  <si>
    <t>134200</t>
  </si>
  <si>
    <t>134300</t>
  </si>
  <si>
    <t>135200</t>
  </si>
  <si>
    <t>135420</t>
  </si>
  <si>
    <t>135440</t>
  </si>
  <si>
    <t>135450</t>
  </si>
  <si>
    <t>136050</t>
  </si>
  <si>
    <t>136150</t>
  </si>
  <si>
    <t>136200</t>
  </si>
  <si>
    <t>136510</t>
  </si>
  <si>
    <t>141000</t>
  </si>
  <si>
    <t>142200</t>
  </si>
  <si>
    <t>142780</t>
  </si>
  <si>
    <t>142900</t>
  </si>
  <si>
    <t>143100</t>
  </si>
  <si>
    <t>143300</t>
  </si>
  <si>
    <t>143350</t>
  </si>
  <si>
    <t>143800</t>
  </si>
  <si>
    <t>144000</t>
  </si>
  <si>
    <t>144010</t>
  </si>
  <si>
    <t>144080</t>
  </si>
  <si>
    <t>144140</t>
  </si>
  <si>
    <t>146100</t>
  </si>
  <si>
    <t>146150</t>
  </si>
  <si>
    <t>146200</t>
  </si>
  <si>
    <t>146205</t>
  </si>
  <si>
    <t>146210</t>
  </si>
  <si>
    <t>146240</t>
  </si>
  <si>
    <t>146250</t>
  </si>
  <si>
    <t>146260</t>
  </si>
  <si>
    <t>146290</t>
  </si>
  <si>
    <t>146310</t>
  </si>
  <si>
    <t>146320</t>
  </si>
  <si>
    <t>146340</t>
  </si>
  <si>
    <t>146360</t>
  </si>
  <si>
    <t>146370</t>
  </si>
  <si>
    <t>146500</t>
  </si>
  <si>
    <t>146610</t>
  </si>
  <si>
    <t>151120 FUEL STOCK COAL-COLSTRIP</t>
  </si>
  <si>
    <t>151210 FUEL STOCK HOG FUEL-KFGS</t>
  </si>
  <si>
    <t>151310</t>
  </si>
  <si>
    <t>151410</t>
  </si>
  <si>
    <t>154100 PLANT MATERIALS &amp; OPER SUPPLIE</t>
  </si>
  <si>
    <t>154300 PLANT MAT &amp; OPER SUP-COYOTE SP</t>
  </si>
  <si>
    <t>154400 PLANT MAT &amp; OPER SUP-COLSTRIP</t>
  </si>
  <si>
    <t>154500 SUPPLY CHAIN RECEIVING INVENTO</t>
  </si>
  <si>
    <t>154550 SUPPLY CHAIN AVERAGE COST VARI</t>
  </si>
  <si>
    <t>154560 SUPPLY CHAIN INVOICE PRICE VAR</t>
  </si>
  <si>
    <t>163000 STORES EXPENSE UNDISTRIBUTED</t>
  </si>
  <si>
    <t>163200 STORES EXPENSE-SUPPLY CHAIN IN</t>
  </si>
  <si>
    <t>163998 COMMON WORKING CAPITAL</t>
  </si>
  <si>
    <t>163999 WA WORKING CAPITAL</t>
  </si>
  <si>
    <t>164100 Liquefied natural gas held for processing.</t>
  </si>
  <si>
    <t>164105 Liquefied natural gas held for processing.</t>
  </si>
  <si>
    <t>164110 Liquefied natural gas held for processing.</t>
  </si>
  <si>
    <t>164200 Liquefied natural gas held for processing.</t>
  </si>
  <si>
    <t>164230</t>
  </si>
  <si>
    <t>165120</t>
  </si>
  <si>
    <t>165130</t>
  </si>
  <si>
    <t>165140</t>
  </si>
  <si>
    <t>165170</t>
  </si>
  <si>
    <t>165191</t>
  </si>
  <si>
    <t>165220</t>
  </si>
  <si>
    <t>165230</t>
  </si>
  <si>
    <t>165280</t>
  </si>
  <si>
    <t>165545</t>
  </si>
  <si>
    <t>165810</t>
  </si>
  <si>
    <t>174050</t>
  </si>
  <si>
    <t>174100</t>
  </si>
  <si>
    <t>176100</t>
  </si>
  <si>
    <t>176740</t>
  </si>
  <si>
    <t>176750</t>
  </si>
  <si>
    <t>181330</t>
  </si>
  <si>
    <t>181870</t>
  </si>
  <si>
    <t>181880</t>
  </si>
  <si>
    <t>181930</t>
  </si>
  <si>
    <t>182301</t>
  </si>
  <si>
    <t>182310 Other regulatory assets.</t>
  </si>
  <si>
    <t>182312 Other regulatory assets.</t>
  </si>
  <si>
    <t>182322 Other regulatory assets.</t>
  </si>
  <si>
    <t>182323 Other regulatory assets.</t>
  </si>
  <si>
    <t>182324 Other regulatory assets.</t>
  </si>
  <si>
    <t>182325 Other regulatory assets.</t>
  </si>
  <si>
    <t>182330</t>
  </si>
  <si>
    <t>182333 Other regulatory assets.</t>
  </si>
  <si>
    <t>182335 Other regulatory assets.</t>
  </si>
  <si>
    <t>182340</t>
  </si>
  <si>
    <t>182346</t>
  </si>
  <si>
    <t>182360</t>
  </si>
  <si>
    <t>182370</t>
  </si>
  <si>
    <t>182380</t>
  </si>
  <si>
    <t>182381 Other regulatory assets.</t>
  </si>
  <si>
    <t>182382 Other regulatory assets.</t>
  </si>
  <si>
    <t>182389</t>
  </si>
  <si>
    <t>182390</t>
  </si>
  <si>
    <t>182395</t>
  </si>
  <si>
    <t>182396</t>
  </si>
  <si>
    <t>182399</t>
  </si>
  <si>
    <t>182740</t>
  </si>
  <si>
    <t>184020</t>
  </si>
  <si>
    <t>184058</t>
  </si>
  <si>
    <t>184068</t>
  </si>
  <si>
    <t>184100</t>
  </si>
  <si>
    <t>184150</t>
  </si>
  <si>
    <t>184200</t>
  </si>
  <si>
    <t>184250</t>
  </si>
  <si>
    <t>186000</t>
  </si>
  <si>
    <t>186010</t>
  </si>
  <si>
    <t>186020</t>
  </si>
  <si>
    <t>186030</t>
  </si>
  <si>
    <t>186035</t>
  </si>
  <si>
    <t>186040</t>
  </si>
  <si>
    <t>186045</t>
  </si>
  <si>
    <t>186050</t>
  </si>
  <si>
    <t>186060</t>
  </si>
  <si>
    <t>186100 Miscellaneous deferred debits.</t>
  </si>
  <si>
    <t>186155</t>
  </si>
  <si>
    <t>186270</t>
  </si>
  <si>
    <t>186312</t>
  </si>
  <si>
    <t>186320</t>
  </si>
  <si>
    <t>186350</t>
  </si>
  <si>
    <t>186360 Other regulatory assets.</t>
  </si>
  <si>
    <t>186365</t>
  </si>
  <si>
    <t>186370</t>
  </si>
  <si>
    <t>186380</t>
  </si>
  <si>
    <t>186382 Other regulatory assets.</t>
  </si>
  <si>
    <t>186390</t>
  </si>
  <si>
    <t>186430</t>
  </si>
  <si>
    <t>186650</t>
  </si>
  <si>
    <t>186710 Miscellaneous deferred debits.</t>
  </si>
  <si>
    <t>186800 Miscellaneous deferred debits.</t>
  </si>
  <si>
    <t>186810 Miscellaneous deferred debits.</t>
  </si>
  <si>
    <t>186820</t>
  </si>
  <si>
    <t>186830</t>
  </si>
  <si>
    <t>186840</t>
  </si>
  <si>
    <t>186860</t>
  </si>
  <si>
    <t>186870</t>
  </si>
  <si>
    <t>186880</t>
  </si>
  <si>
    <t>186890</t>
  </si>
  <si>
    <t>186920</t>
  </si>
  <si>
    <t>186980</t>
  </si>
  <si>
    <t>186990</t>
  </si>
  <si>
    <t>190000 Accumulated deferred income taxes.</t>
  </si>
  <si>
    <t>190030</t>
  </si>
  <si>
    <t>190040 Accumulated deferred income taxes.</t>
  </si>
  <si>
    <t>190050</t>
  </si>
  <si>
    <t>190080</t>
  </si>
  <si>
    <t>190090</t>
  </si>
  <si>
    <t>190100</t>
  </si>
  <si>
    <t>190110 Accumulated deferred income taxes.</t>
  </si>
  <si>
    <t>190150 Accumulated deferred income taxes.</t>
  </si>
  <si>
    <t>190170</t>
  </si>
  <si>
    <t>190180 Accumulated deferred income taxes.</t>
  </si>
  <si>
    <t>190190</t>
  </si>
  <si>
    <t>190200 Accumulated deferred income taxes.</t>
  </si>
  <si>
    <t>190210</t>
  </si>
  <si>
    <t>190260</t>
  </si>
  <si>
    <t>190300</t>
  </si>
  <si>
    <t>190325</t>
  </si>
  <si>
    <t>190331</t>
  </si>
  <si>
    <t>190390</t>
  </si>
  <si>
    <t>190420 Accumulated deferred income taxes.</t>
  </si>
  <si>
    <t>190450 Accumulated deferred income taxes.</t>
  </si>
  <si>
    <t>190540</t>
  </si>
  <si>
    <t>190610 Accumulated deferred income taxes.</t>
  </si>
  <si>
    <t>190615</t>
  </si>
  <si>
    <t>190800 Accumulated deferred income taxes.</t>
  </si>
  <si>
    <t>190810 Accumulated deferred income taxes.</t>
  </si>
  <si>
    <t>190820 Accumulated deferred income taxes.</t>
  </si>
  <si>
    <t>190830 Accumulated deferred income taxes.</t>
  </si>
  <si>
    <t>190840 Accumulated deferred income taxes.</t>
  </si>
  <si>
    <t>190850 Accumulated deferred income taxes.</t>
  </si>
  <si>
    <t>190880</t>
  </si>
  <si>
    <t>191000 Unrecovered purchased gas costs.</t>
  </si>
  <si>
    <t>191001</t>
  </si>
  <si>
    <t>191005</t>
  </si>
  <si>
    <t>191020</t>
  </si>
  <si>
    <t>191500</t>
  </si>
  <si>
    <t>191710</t>
  </si>
  <si>
    <t>191711</t>
  </si>
  <si>
    <t>191722</t>
  </si>
  <si>
    <t>191899</t>
  </si>
  <si>
    <t>191900</t>
  </si>
  <si>
    <t>191901</t>
  </si>
  <si>
    <t>191902</t>
  </si>
  <si>
    <t>191903</t>
  </si>
  <si>
    <t>191904</t>
  </si>
  <si>
    <t>191905</t>
  </si>
  <si>
    <t>191906</t>
  </si>
  <si>
    <t>191907</t>
  </si>
  <si>
    <t>191908</t>
  </si>
  <si>
    <t>191980</t>
  </si>
  <si>
    <t>191990</t>
  </si>
  <si>
    <t>200000</t>
  </si>
  <si>
    <t>214030</t>
  </si>
  <si>
    <t>214870</t>
  </si>
  <si>
    <t>219000</t>
  </si>
  <si>
    <t>219200</t>
  </si>
  <si>
    <t>219300</t>
  </si>
  <si>
    <t>219400</t>
  </si>
  <si>
    <t>221330</t>
  </si>
  <si>
    <t>221331</t>
  </si>
  <si>
    <t>221340</t>
  </si>
  <si>
    <t>221370</t>
  </si>
  <si>
    <t>221380</t>
  </si>
  <si>
    <t>221460</t>
  </si>
  <si>
    <t>223300</t>
  </si>
  <si>
    <t>223310</t>
  </si>
  <si>
    <t>223320</t>
  </si>
  <si>
    <t>224100</t>
  </si>
  <si>
    <t>224500</t>
  </si>
  <si>
    <t>224550</t>
  </si>
  <si>
    <t>224600</t>
  </si>
  <si>
    <t>224610</t>
  </si>
  <si>
    <t>224620</t>
  </si>
  <si>
    <t>224640</t>
  </si>
  <si>
    <t>224650</t>
  </si>
  <si>
    <t>228000 Accumulated miscellaneous operating provisions.</t>
  </si>
  <si>
    <t>228410</t>
  </si>
  <si>
    <t>232000 Accounts Payable</t>
  </si>
  <si>
    <t>232150</t>
  </si>
  <si>
    <t>232250</t>
  </si>
  <si>
    <t>232500</t>
  </si>
  <si>
    <t>232600</t>
  </si>
  <si>
    <t>232605</t>
  </si>
  <si>
    <t>232810</t>
  </si>
  <si>
    <t>232990</t>
  </si>
  <si>
    <t>233500</t>
  </si>
  <si>
    <t>234290</t>
  </si>
  <si>
    <t>234600</t>
  </si>
  <si>
    <t>235199 Customer Deposits Adj</t>
  </si>
  <si>
    <t>235300</t>
  </si>
  <si>
    <t>236010</t>
  </si>
  <si>
    <t>236230</t>
  </si>
  <si>
    <t>236240</t>
  </si>
  <si>
    <t>236300</t>
  </si>
  <si>
    <t>237298</t>
  </si>
  <si>
    <t>242000</t>
  </si>
  <si>
    <t>242055</t>
  </si>
  <si>
    <t>242100</t>
  </si>
  <si>
    <t>242350</t>
  </si>
  <si>
    <t>242710</t>
  </si>
  <si>
    <t>242750</t>
  </si>
  <si>
    <t>242760</t>
  </si>
  <si>
    <t>242775</t>
  </si>
  <si>
    <t>242970</t>
  </si>
  <si>
    <t>242990</t>
  </si>
  <si>
    <t>245750</t>
  </si>
  <si>
    <t>252000 Customer Advances</t>
  </si>
  <si>
    <t>253000</t>
  </si>
  <si>
    <t>253080</t>
  </si>
  <si>
    <t>253090</t>
  </si>
  <si>
    <t>253100</t>
  </si>
  <si>
    <t>253110</t>
  </si>
  <si>
    <t>253160</t>
  </si>
  <si>
    <t>253290</t>
  </si>
  <si>
    <t>253291</t>
  </si>
  <si>
    <t>253400</t>
  </si>
  <si>
    <t>253650</t>
  </si>
  <si>
    <t>253850 Deferred Gain on Sale of Building</t>
  </si>
  <si>
    <t>253950</t>
  </si>
  <si>
    <t>254025 Other regulatory liabilities.</t>
  </si>
  <si>
    <t>254028 Other regulatory liabilities.</t>
  </si>
  <si>
    <t>254090</t>
  </si>
  <si>
    <t>254100</t>
  </si>
  <si>
    <t>254110</t>
  </si>
  <si>
    <t>254120 Other regulatory liabilities.</t>
  </si>
  <si>
    <t>254300</t>
  </si>
  <si>
    <t>254325</t>
  </si>
  <si>
    <t>254331</t>
  </si>
  <si>
    <t>254335 Other regulatory liabilities.</t>
  </si>
  <si>
    <t>254346</t>
  </si>
  <si>
    <t>254680</t>
  </si>
  <si>
    <t>254700</t>
  </si>
  <si>
    <t>254750</t>
  </si>
  <si>
    <t>254780</t>
  </si>
  <si>
    <t>255000 Other regulatory liabilities.</t>
  </si>
  <si>
    <t>282400 Accumulated Deferred Income Taxes - Property</t>
  </si>
  <si>
    <t>282680 Accumulated Deferred Income Taxes - Property</t>
  </si>
  <si>
    <t>282780 Accumulated Deferred Income Taxes - Property</t>
  </si>
  <si>
    <t>282800 ADFIT - FIN 48 PLANT</t>
  </si>
  <si>
    <t>282900 Accumulated Deferred Income Taxes - Property</t>
  </si>
  <si>
    <t>283040 Accumulated Deferred Income Taxes - Other</t>
  </si>
  <si>
    <t>283050 Accumulated Deferred Income Taxes - Other</t>
  </si>
  <si>
    <t>283080 Accumulated Deferred Income Taxes - Other</t>
  </si>
  <si>
    <t>283090 Accumulated Deferred Income Taxes - Other</t>
  </si>
  <si>
    <t>283120 Accumulated Deferred Income Taxes - Other</t>
  </si>
  <si>
    <t>283150 Accumulated Deferred Income Taxes - Other</t>
  </si>
  <si>
    <t>283152 Accumulated Deferred Income Taxes - Other</t>
  </si>
  <si>
    <t>283153 Accumulated Deferred Income Taxes - Other</t>
  </si>
  <si>
    <t>283170 Accumulated Deferred Income Taxes - Other</t>
  </si>
  <si>
    <t>283200 Accumulated Deferred Income Taxes - Other</t>
  </si>
  <si>
    <t>283280 Accumulated Deferred Income Taxes - Other</t>
  </si>
  <si>
    <t>283312 Accumulated Deferred Income Taxes - Other</t>
  </si>
  <si>
    <t>283317 Accumulated Deferred Income Taxes - Other</t>
  </si>
  <si>
    <t>283322 Accumulated Deferred Income Taxes - Other</t>
  </si>
  <si>
    <t>283323 Accumulated Deferred Income Taxes - Other</t>
  </si>
  <si>
    <t>283324 Accumulated Deferred Income Taxes - Other</t>
  </si>
  <si>
    <t>283325 Accumulated Deferred Income Taxes - Other</t>
  </si>
  <si>
    <t>283330 Accumulated Deferred Income Taxes - Other</t>
  </si>
  <si>
    <t>283333 Accumulated Deferred Income Taxes - Other</t>
  </si>
  <si>
    <t>283360 Accumulated Deferred Income Taxes - Other</t>
  </si>
  <si>
    <t>283365 Accumulated Deferred Income Taxes - Other</t>
  </si>
  <si>
    <t>283370 Accumulated Deferred Income Taxes - Other</t>
  </si>
  <si>
    <t>283380 Accumulated Deferred Income Taxes - Other</t>
  </si>
  <si>
    <t>283382 Accumulated Deferred Income Taxes - Other</t>
  </si>
  <si>
    <t>283390 Accumulated Deferred Income Taxes - Other</t>
  </si>
  <si>
    <t>283400</t>
  </si>
  <si>
    <t>283450 Accumulated Deferred Income Taxes - Other</t>
  </si>
  <si>
    <t>283710 Accumulated Deferred Income Taxes - Other</t>
  </si>
  <si>
    <t>283720 Accumulated Deferred Income Taxes - Other</t>
  </si>
  <si>
    <t>283750 Accumulated Deferred Income Taxes - Other</t>
  </si>
  <si>
    <t>283760 Accumulated Deferred Income Taxes - Other</t>
  </si>
  <si>
    <t>283810 Accumulated Deferred Income Taxes - Other</t>
  </si>
  <si>
    <t>283850 Accumulated Deferred Income Taxes - Other</t>
  </si>
  <si>
    <t>283990</t>
  </si>
  <si>
    <t>301000P Intangible - Organization</t>
  </si>
  <si>
    <t>302000P Intangible - Franchises &amp; Consents</t>
  </si>
  <si>
    <t>303000P Intangible - Misc Intangible Plant</t>
  </si>
  <si>
    <t>303100P Intangible - Misc Intangible Plant - Mainframe Software</t>
  </si>
  <si>
    <t>303110P Intangible - Misc Intangible Plant - PC Software</t>
  </si>
  <si>
    <t>304000P Production Plant - Land Owned in Fee</t>
  </si>
  <si>
    <t>305000P Production Plant - Structures &amp; Improvements</t>
  </si>
  <si>
    <t>310200P Steam Production - Land Owned in Fee</t>
  </si>
  <si>
    <t>310300P Steam Production - Removing Other Prop</t>
  </si>
  <si>
    <t>310400P Steam Production - Easements, Permits</t>
  </si>
  <si>
    <t>310xxxP Steam Production - Group Line - Used by ROO - Plant - Recon</t>
  </si>
  <si>
    <t>311000P Steam Production - Structures &amp; Improvements</t>
  </si>
  <si>
    <t>311100P Steam Production - Structures &amp; Improvements - Landfill</t>
  </si>
  <si>
    <t>311xxP Steam Production - Group Line - Used by ROO - Plant - Recon</t>
  </si>
  <si>
    <t>312000P Steam Production - Boiler Plant</t>
  </si>
  <si>
    <t>313000P Steam Production - Generators</t>
  </si>
  <si>
    <t>314000P Steam Production - Turbogenerator Units</t>
  </si>
  <si>
    <t>315000P Steam Production - Accessory Electric Equipment</t>
  </si>
  <si>
    <t>316000P Steam Production - Miscellaneous Power Plant Equipment</t>
  </si>
  <si>
    <t>317000P Steam Production - ARO</t>
  </si>
  <si>
    <t>330100P Hydro Production - Settlement</t>
  </si>
  <si>
    <t>330200P Hydro Production - Land Owned in Fee</t>
  </si>
  <si>
    <t>330210P Hydro Production - Land Owned in Fee - Conservation - Habitat</t>
  </si>
  <si>
    <t>330220P Hydro Production - Land Owned in Fee - Recreation</t>
  </si>
  <si>
    <t>330250P Hydro Production - Land Owned in Fee - Conservation - Fisheries</t>
  </si>
  <si>
    <t>330300P Hydro Production - Removing Property of Others</t>
  </si>
  <si>
    <t>330310P Hydro Production - Removing Property of Others - Fish &amp; Wildlife Co</t>
  </si>
  <si>
    <t>330400P Hydro Production - Land Easements</t>
  </si>
  <si>
    <t>330410P Hydro Production - Land Easements - Conservation - Habitat</t>
  </si>
  <si>
    <t>330450P Hydro Production - Land Easements - Conservation - Fisheries</t>
  </si>
  <si>
    <t>330xxxP Hydro Production - Group Line - Used by ROO - Plant - Recon</t>
  </si>
  <si>
    <t>331000P Hydro Production - Structures &amp; Improvements</t>
  </si>
  <si>
    <t>331100P Hydro Production - Structures &amp; Improvements - Fish &amp; Wildlife Co</t>
  </si>
  <si>
    <t>331200P Hydro Production - Structures &amp; Improvements - Recreation</t>
  </si>
  <si>
    <t>331260P Hydro Production - Structures &amp; Improvements - Rec Info &amp; Educ</t>
  </si>
  <si>
    <t>331xxxP Hydro Production - Group Line - Used by ROO - Plant - Recon</t>
  </si>
  <si>
    <t>332000P Hydro Production - Reservoirs, Dams, Waterways</t>
  </si>
  <si>
    <t>332100P Hydro Production - Reservoirs, Dams, Waterways - Fish &amp; Wildlife Co</t>
  </si>
  <si>
    <t>332150P Hydro Production - Reservoirs, Dams, Waterways - Fish &amp; Wildlife Co</t>
  </si>
  <si>
    <t>332200P Hydro Production - Reservoirs, Dams, Waterways - Recreation</t>
  </si>
  <si>
    <t>332xxxP Hydro Production - Group Line - Used by ROO - Plant - Recon</t>
  </si>
  <si>
    <t>333000P Hydro Production - Waterwheels, Turbines, &amp; Generators</t>
  </si>
  <si>
    <t>334000P Hydro Production - Accessory Electric Equipment</t>
  </si>
  <si>
    <t>335000P Hydro Production - Miscellaneous Equipment</t>
  </si>
  <si>
    <t>335100P Hydro Production - Miscellaneous Equipment - Fish &amp; Wildlife Co</t>
  </si>
  <si>
    <t>335200P Hydro Production - Miscellaneous Equipment - Recreation</t>
  </si>
  <si>
    <t>335xxxP Hydro Production - Group Line - Used by ROO - Plant - Recon</t>
  </si>
  <si>
    <t>336000P Hydro Production - Roads, Railroads, &amp; Bridges</t>
  </si>
  <si>
    <t>340200P Other Production - Land &amp; Land Rights</t>
  </si>
  <si>
    <t>341000P Other Production - Structures &amp; Improvements</t>
  </si>
  <si>
    <t>342000P Other Production - Fuel Holders, Producers, &amp; Accessories</t>
  </si>
  <si>
    <t>343000P Other Production - Prime Movers</t>
  </si>
  <si>
    <t>344000P Other Production - Generators</t>
  </si>
  <si>
    <t>344010P Other Production - Solar</t>
  </si>
  <si>
    <t>345000P Other Production - Accessory Electric Equipment</t>
  </si>
  <si>
    <t>345010P Other Production - Accessory Solar Equipment</t>
  </si>
  <si>
    <t>346000P Other Production - Miscellaneous Power Plant Equipment</t>
  </si>
  <si>
    <t>347000P Other Production - ARO</t>
  </si>
  <si>
    <t>350100P Gas UG Storage - Land Owned in Fee</t>
  </si>
  <si>
    <t>350200P Transmission - Land Owned in Fee / Gas UG Storage - Right of Way</t>
  </si>
  <si>
    <t>350300P Transmission - Removing Property of Others</t>
  </si>
  <si>
    <t>350400P Transmission - Land Easements</t>
  </si>
  <si>
    <t>351100P Gas UG Storage - Structures &amp; Improvements - Wells</t>
  </si>
  <si>
    <t>351200P Transmission - Computer Software / Gas UG Storage - Struct &amp; Improv - CS</t>
  </si>
  <si>
    <t>351300P Gas UG Storage - Structures &amp; Improvements - Measuring &amp; Regulating</t>
  </si>
  <si>
    <t>351400P Gas UG Storage - Structures &amp; Improvements - Office</t>
  </si>
  <si>
    <t>351410P Gas UG Storage - Structures &amp; Improvements - Pump House</t>
  </si>
  <si>
    <t>352000P Transmission - Structures &amp; Improvements / Gas UG Storage - Wells</t>
  </si>
  <si>
    <t>352100P Gas UG Storage - Well Leases</t>
  </si>
  <si>
    <t>352200P Gas UG Storage - Well Reservoirs</t>
  </si>
  <si>
    <t>352300P Gas UG Storage - Well Non-Recoverable</t>
  </si>
  <si>
    <t>353000P Transmission - Station Equipment / Gas UG Storage - Lines</t>
  </si>
  <si>
    <t>354000P Transmission - Towers &amp; Fixtures / Gas UG Storage - Comp Station Equip</t>
  </si>
  <si>
    <t>355000P Transmission - Poles &amp; Fixtures / Gas UG Storage - Meas &amp; Reg Equip</t>
  </si>
  <si>
    <t>356000P Transmission - OH Conductors / Gas UG Storage - Purification Equip</t>
  </si>
  <si>
    <t>357000P Transmission - UG Conduit / Gas UG Storage - Other Equip</t>
  </si>
  <si>
    <t>358000P Transmission - UG Conductors &amp; Devices</t>
  </si>
  <si>
    <t>359000P Transmission - Roads &amp; Trails</t>
  </si>
  <si>
    <t>360105P Distribution - Land Held for Future Use</t>
  </si>
  <si>
    <t>360200P Distribution - Land</t>
  </si>
  <si>
    <t>360400P Distribution - Land Easements</t>
  </si>
  <si>
    <t>361000P Distribution - Structures &amp; Improvements</t>
  </si>
  <si>
    <t>362000P Distribution - Station Equipment</t>
  </si>
  <si>
    <t>364000P Distribution - Poles, Towers, &amp; Fixtures</t>
  </si>
  <si>
    <t>365000P Distribution - OH Conductors &amp; Devices</t>
  </si>
  <si>
    <t>366000P Distribution - UG Conduit</t>
  </si>
  <si>
    <t>367000P Distribution - UG Conductors &amp; Devices</t>
  </si>
  <si>
    <t>368000P Distribution - Line Transformers</t>
  </si>
  <si>
    <t>369100P Distribution - OH Services</t>
  </si>
  <si>
    <t>369200P Distribution - UG Services Spokane Network</t>
  </si>
  <si>
    <t>369300P Distribution - UG Services Other</t>
  </si>
  <si>
    <t>369xxxP Distribution - Group Line - Used by ROO - Plant - Recon</t>
  </si>
  <si>
    <t>370000P Distribution - Meters</t>
  </si>
  <si>
    <t>373100P Distribution - Street Lights - Mercury Vapor</t>
  </si>
  <si>
    <t>373200P Distribution - Street Lights - UG Conductor</t>
  </si>
  <si>
    <t>373300P Distribution - Street Lights - Decorative and Metal Standards</t>
  </si>
  <si>
    <t>373400P Distribution - Street Lights - High Pressure Sodium Vapor</t>
  </si>
  <si>
    <t>373xxxP Distribution - Group Line - Used by ROO - Plant - Recon</t>
  </si>
  <si>
    <t>374000P Distribution - ARO</t>
  </si>
  <si>
    <t>374200P Gas Distribution - Land Owned in Fee</t>
  </si>
  <si>
    <t>374400P Gas Distribution - Land Easements</t>
  </si>
  <si>
    <t>375000P Gas Distribution - Structures &amp; Improvements</t>
  </si>
  <si>
    <t>376000P Gas Distribution - Mains</t>
  </si>
  <si>
    <t>376105P Gas Distribution - Mains - Held for Future Use</t>
  </si>
  <si>
    <t>378000P Gas Distribution - Meas &amp; Reg Equip - General</t>
  </si>
  <si>
    <t>379000P Gas Distribution - Meas &amp; Reg Equip - City Gate</t>
  </si>
  <si>
    <t>380000P Gas Distribution - Services</t>
  </si>
  <si>
    <t>380105P Gas Distribution - Services - Held for Future Use</t>
  </si>
  <si>
    <t>381000P Gas Distribution - Meters</t>
  </si>
  <si>
    <t>385000P Gas Distribution - Ind Meas &amp; Reg Equip</t>
  </si>
  <si>
    <t>387000P Gas Distribution - Other Equip</t>
  </si>
  <si>
    <t>389200P General - Land Owned in Fee</t>
  </si>
  <si>
    <t>389300P General - Removing Property of Others</t>
  </si>
  <si>
    <t>389400P General - Land Easements</t>
  </si>
  <si>
    <t>389xxxP General - Group Line - Used by ROO - Plant - Recon</t>
  </si>
  <si>
    <t>390100P General - Structures &amp; Improvements - Company</t>
  </si>
  <si>
    <t>390200P General - Structures &amp; Improvements - Leasehold Improvements</t>
  </si>
  <si>
    <t>390xxxP General - Group Line - Used by ROO - Plant - Recon</t>
  </si>
  <si>
    <t>391000P General - Office Furniture &amp; Equipment</t>
  </si>
  <si>
    <t>391100P General - Computer Hardware</t>
  </si>
  <si>
    <t>391700P General - Office Furniture - Lease</t>
  </si>
  <si>
    <t>391xxxP General - Group Line - Used by ROO - Plant - Recon</t>
  </si>
  <si>
    <t>392000P General - Transportation Equipment - Class 7 &amp; 8</t>
  </si>
  <si>
    <t>392032P General - Transportation Equipment - Class 32</t>
  </si>
  <si>
    <t>392035P General - Transportation Equipment - Class 35</t>
  </si>
  <si>
    <t>392045P General - Transportation Equipment - Class 45</t>
  </si>
  <si>
    <t>392046P General - Transportation Equipment - Class 46</t>
  </si>
  <si>
    <t>392047P General - Transportation Equipment - Class 47</t>
  </si>
  <si>
    <t>392048P General - Transportation Equipment - Class 48</t>
  </si>
  <si>
    <t>392055P General - Transportation Equipment - Class 55</t>
  </si>
  <si>
    <t>392056P General - Transportation Equipment - Class 56</t>
  </si>
  <si>
    <t>392057P General - Transportation Equipment - Class 57</t>
  </si>
  <si>
    <t>392058P General - Transportation Equipment - Class 58</t>
  </si>
  <si>
    <t>392065P General - Transportation Equipment - Class 65</t>
  </si>
  <si>
    <t>392066P General - Transportation Equipment - Class 66</t>
  </si>
  <si>
    <t>392200P General - Transportation Equipment - Lease</t>
  </si>
  <si>
    <t>392230P General - Transportation Equipment - PME</t>
  </si>
  <si>
    <t>392700P General - Transportation Equipment - Leased</t>
  </si>
  <si>
    <t>392758P General - Transportation Equipment - Leased - Class 58</t>
  </si>
  <si>
    <t>392xxxP General - Group Line - Used by ROO - Plant - Recon</t>
  </si>
  <si>
    <t>393000P General - Stores Equipment</t>
  </si>
  <si>
    <t>394000P General - Tools, Shop &amp; Garage Equipment</t>
  </si>
  <si>
    <t>395000P General - Laboratory Equipment</t>
  </si>
  <si>
    <t>396000P General - Power Operated Equipment - Class 7 &amp; 8</t>
  </si>
  <si>
    <t>396055P General - Power Operated Equipment - Class 55</t>
  </si>
  <si>
    <t>396056P General - Power Operated Equipment - Class 56</t>
  </si>
  <si>
    <t>396057P General - Power Operated Equipment - Class 57</t>
  </si>
  <si>
    <t>396058P General - Power Operated Equipment - Class 58</t>
  </si>
  <si>
    <t>396065P General - Power Operated Equipment - Class 65</t>
  </si>
  <si>
    <t>396066P General - Power Operated Equipment - Class 66</t>
  </si>
  <si>
    <t>396067P General - Power Operated Equipment - Class 67</t>
  </si>
  <si>
    <t>396068P General - Power Operated Equipment - Class 68</t>
  </si>
  <si>
    <t>396200P General - Power Operated Equipment - Lease</t>
  </si>
  <si>
    <t>396700P General - Power Operated Equipment - Lease</t>
  </si>
  <si>
    <t>396xxxP General - Group Line - Used by ROO - Plant - Recon</t>
  </si>
  <si>
    <t>397000P General - Communications Equipment</t>
  </si>
  <si>
    <t>397200P General - Communications Equipment - Portable</t>
  </si>
  <si>
    <t>397700P General - Communications Equipment - Lease</t>
  </si>
  <si>
    <t>397xxxP General - Group Line - Used by ROO - Plant - Recon</t>
  </si>
  <si>
    <t>398000P General - Miscellaneous Equipment</t>
  </si>
  <si>
    <t>399100P General - ARO</t>
  </si>
  <si>
    <t>Total Plant in Service - FA Assets - Sum All Lines including Group Lines</t>
  </si>
  <si>
    <t>Total Plant In Service - FA Assets</t>
  </si>
  <si>
    <t>301000A Intangible - Organization</t>
  </si>
  <si>
    <t>302000A Intangible - Franchises &amp; Consents</t>
  </si>
  <si>
    <t>303000A Intangible - Misc Intangible Plant</t>
  </si>
  <si>
    <t>303100A Intangible - Misc Intangible Plant - Mainframe Software</t>
  </si>
  <si>
    <t>303110A Intangible - Misc Intangible Plant - PC Software</t>
  </si>
  <si>
    <t>304000A Production Plant - Land Owned in Fee</t>
  </si>
  <si>
    <t>305000A Production Plant - Structures &amp; Improvements</t>
  </si>
  <si>
    <t>310200A Steam Production - Land Owned in Fee</t>
  </si>
  <si>
    <t>310300A Steam Production - Removing Other Prop</t>
  </si>
  <si>
    <t>310400A Steam Production - Easements, Permits</t>
  </si>
  <si>
    <t>310xxxA Steam Production - Group Line - Used by ROO - Plant - Recon</t>
  </si>
  <si>
    <t>311000A Steam Production - Structures &amp; Improvements</t>
  </si>
  <si>
    <t>311100A Steam Production - Structures &amp; Improvements - Landfill</t>
  </si>
  <si>
    <t>311xxxA Steam Production - Group Line - Used by ROO - Plant - Recon</t>
  </si>
  <si>
    <t>312000A Steam Production - Boiler Plant</t>
  </si>
  <si>
    <t>313000A Steam Production - Generators</t>
  </si>
  <si>
    <t>314000A Steam Production - Turbogenerator Units</t>
  </si>
  <si>
    <t>315000A Steam Production - Accessory Electric Equipment</t>
  </si>
  <si>
    <t>316000A Steam Production - Miscellaneous Power Plant Equipment</t>
  </si>
  <si>
    <t>317000A Steam Production - ARO</t>
  </si>
  <si>
    <t>330100A Hydro Production - Settlement</t>
  </si>
  <si>
    <t>330200A Hydro Production - Land Owned in Fee</t>
  </si>
  <si>
    <t>330210A Hydro Production - Land Owned in Fee - Conservation - Habitat</t>
  </si>
  <si>
    <t>330220A Hydro Production - Land Owned in Fee - Recreation</t>
  </si>
  <si>
    <t>330250A Hydro Production - Land Owned in Fee - Conservation - Fisheries</t>
  </si>
  <si>
    <t>330300A Hydro Production - Removing Property of Others</t>
  </si>
  <si>
    <t>330310A Hydro Production - Removing Property of Others - Fish &amp; Wildlife Co</t>
  </si>
  <si>
    <t>330400A Hydro Production - Land Easements</t>
  </si>
  <si>
    <t>330410A Hydro Production - Land Easements - Conservation - Habitat</t>
  </si>
  <si>
    <t>330450A Hydro Production - Land Easements - Conservation - Fisheries</t>
  </si>
  <si>
    <t>330xxxA Hydro Production - Group Line - Used by ROO - Plant - Recon</t>
  </si>
  <si>
    <t>331000A Hydro Production - Structures &amp; Improvements</t>
  </si>
  <si>
    <t>331100A Hydro Production - Structures &amp; Improvements - Fish &amp; Wildlife Co</t>
  </si>
  <si>
    <t>331200A Hydro Production - Structures &amp; Improvements - Recreation</t>
  </si>
  <si>
    <t>331260A Hydro Production - Structures &amp; Improvements - Rec Info &amp; Educ</t>
  </si>
  <si>
    <t>331xxxA Hydro Production - Group Line - Used by ROO - Plant - Recon</t>
  </si>
  <si>
    <t>332000A Hydro Production - Reservoirs, Dams, Waterways</t>
  </si>
  <si>
    <t>332100A Hydro Production - Reservoirs, Dams, Waterways - Fish &amp; Wildlife Co</t>
  </si>
  <si>
    <t>332150A Hydro Production - Reservoirs, Dams, Waterways - Fish &amp; Wildlife Co</t>
  </si>
  <si>
    <t>332200A Hydro Production - Reservoirs, Dams, Waterways - Recreation</t>
  </si>
  <si>
    <t>332xxxA Hydro Production - Group Line - Used by ROO - Plant - Recon</t>
  </si>
  <si>
    <t>333000A Hydro Production - Waterwheels, Turbines, &amp; Generators</t>
  </si>
  <si>
    <t>334000A Hydro Production - Accessory Electric Equipment</t>
  </si>
  <si>
    <t>335000A Hydro Production - Miscellaneous Equipment</t>
  </si>
  <si>
    <t>335100A Hydro Production - Miscellaneous Equipment - Fish &amp; Wildlife Co</t>
  </si>
  <si>
    <t>335200A Hydro Production - Miscellaneous Equipment - Recreation</t>
  </si>
  <si>
    <t>335xxxA Hydro Production - Group Line - Used by ROO - Plant - Recon</t>
  </si>
  <si>
    <t>336000A Hydro Production - Roads, Railroads, &amp; Bridges</t>
  </si>
  <si>
    <t>340200A Other Production - Land &amp; Land Rights</t>
  </si>
  <si>
    <t>341000A Other Production - Structures &amp; Improvements</t>
  </si>
  <si>
    <t>342000A Other Production - Fuel Holders, Producers, &amp; Accessories</t>
  </si>
  <si>
    <t>343000A Other Production - Prime Movers</t>
  </si>
  <si>
    <t>344000A Other Production - Generators</t>
  </si>
  <si>
    <t>344010A Other Production - Solar</t>
  </si>
  <si>
    <t>345000A Other Production - Accessory Electric Equipment</t>
  </si>
  <si>
    <t>345010A Other Production - Accessory Solar Equipment</t>
  </si>
  <si>
    <t>346000A Other Production - Miscellaneous Power Plant Equipment</t>
  </si>
  <si>
    <t>347000A Other Production - ARO</t>
  </si>
  <si>
    <t>350100A Gas UG Storage - Land Owned in Fee</t>
  </si>
  <si>
    <t>350200A Transmission - Land Owned in Fee / Gas UG Storage - Right of Way</t>
  </si>
  <si>
    <t>350300A Transmission - Removing Property of Others</t>
  </si>
  <si>
    <t>350400A Transmission - Land Easements</t>
  </si>
  <si>
    <t>351100A Gas UG Storage - Structures &amp; Improvements - Wells</t>
  </si>
  <si>
    <t>351200A Transmission - Computer Software / Gas UG Storage - Struct &amp; Improv - CS</t>
  </si>
  <si>
    <t>351300A Gas UG Storage - Structures &amp; Improvements - Measuring &amp; Regulating</t>
  </si>
  <si>
    <t>351400A Gas UG Storage - Structures &amp; Improvements - Office</t>
  </si>
  <si>
    <t>351410A Gas UG Storage - Structures &amp; Improvements - Pump House</t>
  </si>
  <si>
    <t>352000A Transmission - Structures &amp; Improvements / Gas UG Storage - Wells</t>
  </si>
  <si>
    <t>352100A Gas UG Storage - Well Leases</t>
  </si>
  <si>
    <t>352200A Gas UG Storage - Well Reservoirs</t>
  </si>
  <si>
    <t>352300A Gas UG Storage - Well Non-Recoverable</t>
  </si>
  <si>
    <t>353000A Transmission - Station Equipment / Gas UG Storage - Lines</t>
  </si>
  <si>
    <t>354000A Transmission - Towers &amp; Fixtures / Gas UG Storage - Comp Station Equip</t>
  </si>
  <si>
    <t>355000A Transmission - Poles &amp; Fixtures / Gas UG Storage - Meas &amp; Reg Equip</t>
  </si>
  <si>
    <t>356000A Transmission - OH Conductors / Gas UG Storage - Purification Equip</t>
  </si>
  <si>
    <t>357000A Transmission - UG Conduit / Gas UG Storage - Other Equip</t>
  </si>
  <si>
    <t>358000A Transmission - UG Conductors &amp; Devices</t>
  </si>
  <si>
    <t>359000A Transmission - Roads &amp; Trails</t>
  </si>
  <si>
    <t>360105A Distribution - Land Held for Future Use</t>
  </si>
  <si>
    <t>360200A Distribution - Land</t>
  </si>
  <si>
    <t>360400A Distribution - Land Easements</t>
  </si>
  <si>
    <t>361000A Distribution - Structures &amp; Improvements</t>
  </si>
  <si>
    <t>362000A Distribution - Station Equipment</t>
  </si>
  <si>
    <t>364000A Distribution - Poles, Towers, &amp; Fixtures</t>
  </si>
  <si>
    <t>365000A Distribution - OH Conductors &amp; Devices</t>
  </si>
  <si>
    <t>366000A Distribution - UG Conduit</t>
  </si>
  <si>
    <t>367000A Distribution - UG Conductors &amp; Devices</t>
  </si>
  <si>
    <t>368000A Distribution - Line Transformers</t>
  </si>
  <si>
    <t>369100A Distribution - OH Services</t>
  </si>
  <si>
    <t>369200A Distribution - UG Services Spokane Network</t>
  </si>
  <si>
    <t>369300A Distribution - UG Services Other</t>
  </si>
  <si>
    <t>369xxxA Distribution - Group Line - Used by ROO - Plant - Recon</t>
  </si>
  <si>
    <t>370000A Distribution - Meters</t>
  </si>
  <si>
    <t>373100A Distribution - Street Lights - Mercury Vapor</t>
  </si>
  <si>
    <t>373200A Distribution - Street Lights - UG Conductor</t>
  </si>
  <si>
    <t>373300A Distribution - Street Lights - Decorative and Metal Standards</t>
  </si>
  <si>
    <t>373400A Distribution - Street Lights - High Pressure Sodium Vapor</t>
  </si>
  <si>
    <t>373xxxA Distribution - Group Line - Used by ROO - Plant - Recon</t>
  </si>
  <si>
    <t>374000A Distribution - ARO</t>
  </si>
  <si>
    <t>374200A Gas Distribution - Land Owned in Fee</t>
  </si>
  <si>
    <t>374400A Gas Distribution - Land Easements</t>
  </si>
  <si>
    <t>375000A Gas Distribution - Structures &amp; Improvements</t>
  </si>
  <si>
    <t>376000A Gas Distribution - Mains</t>
  </si>
  <si>
    <t>376105A Gas Distribution - Mains - Held for Future Use</t>
  </si>
  <si>
    <t>378000A Gas Distribution - Meas &amp; Reg Equip - General</t>
  </si>
  <si>
    <t>379000A Gas Distribution - Meas &amp; Reg Equip - City Gate</t>
  </si>
  <si>
    <t>380000A Gas Distribution - Services</t>
  </si>
  <si>
    <t>380105A Gas Distribution - Services - Held for Future Use</t>
  </si>
  <si>
    <t>381000A Gas Distribution - Meters</t>
  </si>
  <si>
    <t>385000A Gas Distribution - Ind Meas &amp; Reg Equip</t>
  </si>
  <si>
    <t>387000A Gas Distribution - Other Equip</t>
  </si>
  <si>
    <t>389200A General - Land Owned in Fee</t>
  </si>
  <si>
    <t>389300A General - Removing Property of Others</t>
  </si>
  <si>
    <t>389400A General - Land Easements</t>
  </si>
  <si>
    <t>389xxxA General - Group Line - Used by ROO - Plant - Recon</t>
  </si>
  <si>
    <t>390100A General - Structures &amp; Improvements - Company</t>
  </si>
  <si>
    <t>390200A General - Structures &amp; Improvements - Leasehold Improvements</t>
  </si>
  <si>
    <t>390xxxA General - Group Line - Used by ROO - Plant - Recon</t>
  </si>
  <si>
    <t>391000A General - Office Furniture &amp; Equipment</t>
  </si>
  <si>
    <t>391100A General - Computer Hardware</t>
  </si>
  <si>
    <t>391700A General - Office Furniture - Lease</t>
  </si>
  <si>
    <t>391xxxA General - Group Line - Used by ROO - Plant - Recon</t>
  </si>
  <si>
    <t>392000A General - Transportation Equipment - Class 7 &amp; 8</t>
  </si>
  <si>
    <t>392032A General - Transportation Equipment - Class 32</t>
  </si>
  <si>
    <t>392035A General - Transportation Equipment - Class 35</t>
  </si>
  <si>
    <t>392045A General - Transportation Equipment - Class 45</t>
  </si>
  <si>
    <t>392046A General - Transportation Equipment - Class 46</t>
  </si>
  <si>
    <t>392047A General - Transportation Equipment - Class 47</t>
  </si>
  <si>
    <t>392048A General - Transportation Equipment - Class 48</t>
  </si>
  <si>
    <t>392055A General - Transportation Equipment - Class 55</t>
  </si>
  <si>
    <t>392056A General - Transportation Equipment - Class 56</t>
  </si>
  <si>
    <t>392057A General - Transportation Equipment - Class 57</t>
  </si>
  <si>
    <t>392058A General - Transportation Equipment - Class 58</t>
  </si>
  <si>
    <t>392065A General - Transportation Equipment - Class 65</t>
  </si>
  <si>
    <t>392066A General - Transportation Equipment - Class 66</t>
  </si>
  <si>
    <t>392200A General - Transportation Equipment - Lease</t>
  </si>
  <si>
    <t>392230A General - Transportation Equipment - PME</t>
  </si>
  <si>
    <t>392700A General - Transportation Equipment - Leased</t>
  </si>
  <si>
    <t>392758A General - Transportation Equipment - Leased - Class 58</t>
  </si>
  <si>
    <t>392xxxA General - Group Line - Used by ROO - Plant - Recon</t>
  </si>
  <si>
    <t>393000A General - Stores Equipment</t>
  </si>
  <si>
    <t>394000A General - Tools, Shop &amp; Garage Equipment</t>
  </si>
  <si>
    <t>395000A General - Laboratory Equipment</t>
  </si>
  <si>
    <t>396000A General - Power Operated Equipment - Class 7 &amp; 8</t>
  </si>
  <si>
    <t>396055A General - Power Operated Equipment - Class 55</t>
  </si>
  <si>
    <t>396056A General - Power Operated Equipment - Class 56</t>
  </si>
  <si>
    <t>396057A General - Power Operated Equipment - Class 57</t>
  </si>
  <si>
    <t>396058A General - Power Operated Equipment - Class 58</t>
  </si>
  <si>
    <t>396065A General - Power Operated Equipment - Class 65</t>
  </si>
  <si>
    <t>396066A General - Power Operated Equipment - Class 66</t>
  </si>
  <si>
    <t>396067A General - Power Operated Equipment - Class 67</t>
  </si>
  <si>
    <t>396068A General - Power Operated Equipment - Class 68</t>
  </si>
  <si>
    <t>396200A General - Power Operated Equipment - Lease</t>
  </si>
  <si>
    <t>396700A General - Power Operated Equipment - Lease</t>
  </si>
  <si>
    <t>396xxxA General - Group Line - Used by ROO - Plant - Recon</t>
  </si>
  <si>
    <t>397000A General - Communications Equipment</t>
  </si>
  <si>
    <t>397200A General - Communications Equipment - Portable</t>
  </si>
  <si>
    <t>397700A General - Communications Equipment - Lease</t>
  </si>
  <si>
    <t>397xxxA General - Group Line - Used by ROO - Plant - Recon</t>
  </si>
  <si>
    <t>398000A General - Miscellaneous Equipment</t>
  </si>
  <si>
    <t>399100A General - ARO</t>
  </si>
  <si>
    <t>Total Accumulated Reserve - FA Reserve - Sum All Lines including Group Lines</t>
  </si>
  <si>
    <t>Total Accumulated Reserve - FA Reserve</t>
  </si>
  <si>
    <t>301000D Intangible - Organization</t>
  </si>
  <si>
    <t>302000D Intangible - Franchises &amp; Consents</t>
  </si>
  <si>
    <t>303000D Intangible - Misc Intangible Plant</t>
  </si>
  <si>
    <t>303100D Intangible - Misc Intangible Plant - Mainframe Software</t>
  </si>
  <si>
    <t>303110D Intangible - Misc Intangible Plant - PC Software</t>
  </si>
  <si>
    <t>304000D Production Plant - Land Owned in Fee</t>
  </si>
  <si>
    <t>305000D Production Plant - Structures &amp; Improvements</t>
  </si>
  <si>
    <t>310200D Steam Production - Land Owned in Fee</t>
  </si>
  <si>
    <t>310300D Steam Production - Removing Other Prop</t>
  </si>
  <si>
    <t>310400D Steam Production - Easements, Permits</t>
  </si>
  <si>
    <t>310xxxD Steam Production - Group Line - Used by ROO - Plant - Recon</t>
  </si>
  <si>
    <t>311000D Steam Production - Structures &amp; Improvements</t>
  </si>
  <si>
    <t>311100D Steam Production - Structures &amp; Improvements - Landfill</t>
  </si>
  <si>
    <t>311xxxD Steam Production - Group Line - Used by ROO - Plant - Recon</t>
  </si>
  <si>
    <t>312000D Steam Production - Boiler Plant</t>
  </si>
  <si>
    <t>313000D Steam Production - Generators</t>
  </si>
  <si>
    <t>314000D Steam Production - Turbogenerator Units</t>
  </si>
  <si>
    <t>315000D Steam Production - Accessory Electric Equipment</t>
  </si>
  <si>
    <t>316000D Steam Production - Miscellaneous Power Plant Equipment</t>
  </si>
  <si>
    <t>317000D Steam Production - ARO</t>
  </si>
  <si>
    <t>330100D Hydro Production - Settlement</t>
  </si>
  <si>
    <t>330200D Hydro Production - Land Owned in Fee</t>
  </si>
  <si>
    <t>330210D Hydro Production - Land Owned in Fee - Conservation - Habitat</t>
  </si>
  <si>
    <t>330220D Hydro Production - Land Owned in Fee - Recreation</t>
  </si>
  <si>
    <t>330250D Hydro Production - Land Owned in Fee - Conservation - Fisheries</t>
  </si>
  <si>
    <t>330300D Hydro Production - Removing Property of Others</t>
  </si>
  <si>
    <t>330310D Hydro Production - Removing Property of Others - Fish &amp; Wildlife Co</t>
  </si>
  <si>
    <t>330400D Hydro Production - Land Easements</t>
  </si>
  <si>
    <t>330410D Hydro Production - Land Easements - Conservation - Habitat</t>
  </si>
  <si>
    <t>330450D Hydro Production - Land Easements - Conservation - Fisheries</t>
  </si>
  <si>
    <t>330xxxD Hydro Production - Group Line - Used by ROO - Plant - Recon</t>
  </si>
  <si>
    <t>331000D Hydro Production - Structures &amp; Improvements</t>
  </si>
  <si>
    <t>331100D Hydro Production - Structures &amp; Improvements - Fish &amp; Wildlife Co</t>
  </si>
  <si>
    <t>331200D Hydro Production - Structures &amp; Improvements - Recreation</t>
  </si>
  <si>
    <t>331260D Hydro Production - Structures &amp; Improvements - Rec Info &amp; Educ</t>
  </si>
  <si>
    <t>331xxxD Hydro Production - Group Line - Used by ROO - Plant - Recon</t>
  </si>
  <si>
    <t>332000D Hydro Production - Reservoirs, Dams, Waterways</t>
  </si>
  <si>
    <t>332100D Hydro Production - Reservoirs, Dams, Waterways - Fish &amp; Wildlife Co</t>
  </si>
  <si>
    <t>332150D Hydro Production - Reservoirs, Dams, Waterways - Fish &amp; Wildlife Co</t>
  </si>
  <si>
    <t>332200D Hydro Production - Reservoirs, Dams, Waterways - Recreation</t>
  </si>
  <si>
    <t>332xxxD Hydro Production - Group Line - Used by ROO - Plant - Recon</t>
  </si>
  <si>
    <t>333000D Hydro Production - Waterwheels, Turbines, &amp; Generators</t>
  </si>
  <si>
    <t>334000D Hydro Production - Accessory Electric Equipment</t>
  </si>
  <si>
    <t>335000D Hydro Production - Miscellaneous Equipment</t>
  </si>
  <si>
    <t>335100D Hydro Production - Miscellaneous Equipment - Fish &amp; Wildlife Co</t>
  </si>
  <si>
    <t>335200D Hydro Production - Miscellaneous Equipment - Recreation</t>
  </si>
  <si>
    <t>335xxxD Hydro Production - Group Line - Used by ROO - Plant - Recon</t>
  </si>
  <si>
    <t>336000D Hydro Production - Roads, Railroads, &amp; Bridges</t>
  </si>
  <si>
    <t>340200D Other Production - Land &amp; Land Rights</t>
  </si>
  <si>
    <t>341000D Other Production - Structures &amp; Improvements</t>
  </si>
  <si>
    <t>342000D Other Production - Fuel Holders, Producers, &amp; Accessories</t>
  </si>
  <si>
    <t>343000D Other Production - Prime Movers</t>
  </si>
  <si>
    <t>344000D Other Production - Generators</t>
  </si>
  <si>
    <t>344010D Other Production - Solar</t>
  </si>
  <si>
    <t>345000D Other Production - Accessory Electric Equipment</t>
  </si>
  <si>
    <t>345010D Other Production - Accessory Solar Equipment</t>
  </si>
  <si>
    <t>346000D Other Production - Miscellaneous Power Plant Equipment</t>
  </si>
  <si>
    <t>347000D Other Production - ARO</t>
  </si>
  <si>
    <t>350100D Gas UG Storage - Land Owned in Fee</t>
  </si>
  <si>
    <t>350200D Transmission - Land Owned in Fee / Gas UG Storage - Right of Way</t>
  </si>
  <si>
    <t>350300D Transmission - Removing Property of Others</t>
  </si>
  <si>
    <t>350400D Transmission - Land Easements</t>
  </si>
  <si>
    <t>351100D Gas UG Storage - Structures &amp; Improvements - Wells</t>
  </si>
  <si>
    <t>351200D Transmission - Computer Software / Gas UG Storage - Struct &amp; Improv - CS</t>
  </si>
  <si>
    <t>351300D Gas UG Storage - Structures &amp; Improvements - Measuring &amp; Regulating</t>
  </si>
  <si>
    <t>351400D Gas UG Storage - Structures &amp; Improvements - Office</t>
  </si>
  <si>
    <t>351410D Gas UG Storage - Structures &amp; Improvements - Pump House</t>
  </si>
  <si>
    <t>352000D Transmission - Structures &amp; Improvements / Gas UG Storage - Wells</t>
  </si>
  <si>
    <t>352100D Gas UG Storage - Well Leases</t>
  </si>
  <si>
    <t>352200D Gas UG Storage - Well Reservoirs</t>
  </si>
  <si>
    <t>352300D Gas UG Storage - Well Non-Recoverable</t>
  </si>
  <si>
    <t>353000D Transmission - Station Equipment / Gas UG Storage - Lines</t>
  </si>
  <si>
    <t>354000D Transmission - Towers &amp; Fixtures / Gas UG Storage - Comp Station Equip</t>
  </si>
  <si>
    <t>355000D Transmission - Poles &amp; Fixtures / Gas UG Storage - Meas &amp; Reg Equip</t>
  </si>
  <si>
    <t>356000D Transmission - OH Conductors / Gas UG Storage - Purification Equip</t>
  </si>
  <si>
    <t>357000D Transmission - UG Conduit / Gas UG Storage - Other Equip</t>
  </si>
  <si>
    <t>358000D Transmission - UG Conductors &amp; Devices</t>
  </si>
  <si>
    <t>359000D Transmission - Roads &amp; Trails</t>
  </si>
  <si>
    <t>360105D Distribution - Land Held for Future Use</t>
  </si>
  <si>
    <t>360200D Distribution - Land</t>
  </si>
  <si>
    <t>360400D Distribution - Land Easements</t>
  </si>
  <si>
    <t>361000D Distribution - Structures &amp; Improvements</t>
  </si>
  <si>
    <t>362000D Distribution - Station Equipment</t>
  </si>
  <si>
    <t>364000D Distribution - Poles, Towers, &amp; Fixtures</t>
  </si>
  <si>
    <t>365000D Distribution - OH Conductors &amp; Devices</t>
  </si>
  <si>
    <t>366000D Distribution - UG Conduit</t>
  </si>
  <si>
    <t>367000D Distribution - UG Conductors &amp; Devices</t>
  </si>
  <si>
    <t>368000D Distribution - Line Transformers</t>
  </si>
  <si>
    <t>369100D Distribution - OH Services</t>
  </si>
  <si>
    <t>369200D Distribution - UG Services Spokane Network</t>
  </si>
  <si>
    <t>369300D Distribution - UG Services Other</t>
  </si>
  <si>
    <t>369xxxD Distribution - Group Line - Used by ROO - Plant - Recon</t>
  </si>
  <si>
    <t>370000D Distribution - Meters</t>
  </si>
  <si>
    <t>373100D Distribution - Street Lights - Mercury Vapor</t>
  </si>
  <si>
    <t>373200D Distribution - Street Lights - UG Conductor</t>
  </si>
  <si>
    <t>373300D Distribution - Street Lights - Decorative and Metal Standards</t>
  </si>
  <si>
    <t>373400D Distribution - Street Lights - High Pressure Sodium Vapor</t>
  </si>
  <si>
    <t>373xxxD Distribution - Group Line - Used by ROO - Plant - Recon</t>
  </si>
  <si>
    <t>374000D Distribution - ARO</t>
  </si>
  <si>
    <t>374200D Gas Distribution - Land Owned in Fee</t>
  </si>
  <si>
    <t>374400D Gas Distribution - Land Easements</t>
  </si>
  <si>
    <t>375000D Gas Distribution - Structures &amp; Improvements</t>
  </si>
  <si>
    <t>376000D Gas Distribution - Mains</t>
  </si>
  <si>
    <t>376105D Gas Distribution - Mains - Held for Future Use</t>
  </si>
  <si>
    <t>378000D Gas Distribution - Meas &amp; Reg Equip - General</t>
  </si>
  <si>
    <t>379000D Gas Distribution - Meas &amp; Reg Equip - City Gate</t>
  </si>
  <si>
    <t>380000D Gas Distribution - Services</t>
  </si>
  <si>
    <t>380105D Gas Distribution - Services - Held for Future Use</t>
  </si>
  <si>
    <t>381000D Gas Distribution - Meters</t>
  </si>
  <si>
    <t>385000D Gas Distribution - Ind Meas &amp; Reg Equip</t>
  </si>
  <si>
    <t>387000D Gas Distribution - Other Equip</t>
  </si>
  <si>
    <t>389200D General - Land Owned in Fee</t>
  </si>
  <si>
    <t>389300D General - Removing Property of Others</t>
  </si>
  <si>
    <t>389400D General - Land Easements</t>
  </si>
  <si>
    <t>389xxxD General - Group Line - Used by ROO - Plant - Recon</t>
  </si>
  <si>
    <t>390100D General - Structures &amp; Improvements - Company</t>
  </si>
  <si>
    <t>390200D General - Structures &amp; Improvements - Leasehold Improvements</t>
  </si>
  <si>
    <t>390xxxD General - Group Line - Used by ROO - Plant - Recon</t>
  </si>
  <si>
    <t>391000D General - Office Furniture &amp; Equipment</t>
  </si>
  <si>
    <t>391100D General - Computer Hardware</t>
  </si>
  <si>
    <t>391700D General - Office Furniture - Lease</t>
  </si>
  <si>
    <t>391xxxD General - Group Line - Used by ROO - Plant - Recon</t>
  </si>
  <si>
    <t>392000D General - Transportation Equipment - Class 7 &amp; 8</t>
  </si>
  <si>
    <t>392032D General - Transportation Equipment - Class 32</t>
  </si>
  <si>
    <t>392035D General - Transportation Equipment - Class 35</t>
  </si>
  <si>
    <t>392045D General - Transportation Equipment - Class 45</t>
  </si>
  <si>
    <t>392046D General - Transportation Equipment - Class 46</t>
  </si>
  <si>
    <t>392047D General - Transportation Equipment - Class 47</t>
  </si>
  <si>
    <t>392048D General - Transportation Equipment - Class 48</t>
  </si>
  <si>
    <t>392055D General - Transportation Equipment - Class 55</t>
  </si>
  <si>
    <t>392056D General - Transportation Equipment - Class 56</t>
  </si>
  <si>
    <t>392057D General - Transportation Equipment - Class 57</t>
  </si>
  <si>
    <t>392058D General - Transportation Equipment - Class 58</t>
  </si>
  <si>
    <t>392065D General - Transportation Equipment - Class 65</t>
  </si>
  <si>
    <t>392066D General - Transportation Equipment - Class 66</t>
  </si>
  <si>
    <t>392200D General - Transportation Equipment - Lease</t>
  </si>
  <si>
    <t>392230D General - Transportation Equipment - PME</t>
  </si>
  <si>
    <t>392700D General - Transportation Equipment - Leased</t>
  </si>
  <si>
    <t>392758D General - Transportation Equipment - Leased - Class 58</t>
  </si>
  <si>
    <t>392xxxD General - Group Line - Used by ROO - Plant - Recon</t>
  </si>
  <si>
    <t>393000D General - Stores Equipment</t>
  </si>
  <si>
    <t>394000D General - Tools, Shop &amp; Garage Equipment</t>
  </si>
  <si>
    <t>395000D General - Laboratory Equipment</t>
  </si>
  <si>
    <t>396000D General - Power Operated Equipment - Class 7 &amp; 8</t>
  </si>
  <si>
    <t>396055D General - Power Operated Equipment - Class 55</t>
  </si>
  <si>
    <t>396056D General - Power Operated Equipment - Class 56</t>
  </si>
  <si>
    <t>396057D General - Power Operated Equipment - Class 57</t>
  </si>
  <si>
    <t>396058D General - Power Operated Equipment - Class 58</t>
  </si>
  <si>
    <t>396065D General - Power Operated Equipment - Class 65</t>
  </si>
  <si>
    <t>396066D General - Power Operated Equipment - Class 66</t>
  </si>
  <si>
    <t>396067D General - Power Operated Equipment - Class 67</t>
  </si>
  <si>
    <t>396068D General - Power Operated Equipment - Class 68</t>
  </si>
  <si>
    <t>396200D General - Power Operated Equipment - Lease</t>
  </si>
  <si>
    <t>396700D General - Power Operated Equipment - Lease</t>
  </si>
  <si>
    <t>396xxxD General - Group Line - Used by ROO - Plant - Recon</t>
  </si>
  <si>
    <t>397000D General - Communications Equipment</t>
  </si>
  <si>
    <t>397200D General - Communications Equipment - Portable</t>
  </si>
  <si>
    <t>397700D General - Communications Equipment - Lease</t>
  </si>
  <si>
    <t>397xxxD General - Group Line - Used by ROO - Plant - Recon</t>
  </si>
  <si>
    <t>398000D General - Miscellaneous Equipment</t>
  </si>
  <si>
    <t>399100D General - ARO</t>
  </si>
  <si>
    <t>Total Depreciation Expense - FA Expense - Sum All Lines including Group Lines</t>
  </si>
  <si>
    <t>Total Depreciation Expense - FA Expense</t>
  </si>
  <si>
    <t>400000 PARENT FOR REVENUE ACCOUNTS</t>
  </si>
  <si>
    <t>405930 Amortization of other plant.</t>
  </si>
  <si>
    <t>406100 Amortization of utility plant acquisition adjustments.</t>
  </si>
  <si>
    <t>407025 WA GRC Jackson Prairie O&amp;M Deferral</t>
  </si>
  <si>
    <t>407312 Reg Debit Lancaster</t>
  </si>
  <si>
    <t>407321 Reg Amort Roseburg Medford Deferral</t>
  </si>
  <si>
    <t>407322 Reg Debit Spokane River Relicense</t>
  </si>
  <si>
    <t>407323 Reg Debit Spokane River PM&amp;Es</t>
  </si>
  <si>
    <t>407324 Reg Debit Lake CDA CDR Fund</t>
  </si>
  <si>
    <t>407325 Lake CDA IPA Interest Expense</t>
  </si>
  <si>
    <t>407330 Amortization of regulatory liabilities</t>
  </si>
  <si>
    <t>407331 Reg Debit BPA Parallel Capacity Support</t>
  </si>
  <si>
    <t>407333 Amortization of regulatory liabilities</t>
  </si>
  <si>
    <t>407335 Amortization of regulatory liabilities</t>
  </si>
  <si>
    <t>407350 Amortization of regulatory liablities</t>
  </si>
  <si>
    <t>407351 Amort- CNC Transmission</t>
  </si>
  <si>
    <t>407360 AMORT CS2 &amp; COLSTRIP O&amp;M</t>
  </si>
  <si>
    <t>407362 LiDAR O&amp;M Amort</t>
  </si>
  <si>
    <t>407365 Amort Exp - Wind Generation</t>
  </si>
  <si>
    <t>407370 Amortization of regulatory liabilities</t>
  </si>
  <si>
    <t>407380 Amortization of regulatory liabilities</t>
  </si>
  <si>
    <t>407382 Reg Debit Amt CDA Settlement</t>
  </si>
  <si>
    <t>407395 Optional Renewable Power Rev</t>
  </si>
  <si>
    <t>407400 Amortization of CCX Credits</t>
  </si>
  <si>
    <t>407403 Amortization of regulatory liabilities</t>
  </si>
  <si>
    <t>407405 Amortization of regulatory liabilities</t>
  </si>
  <si>
    <t>407406 Amortization of regulatory liabilities</t>
  </si>
  <si>
    <t>407408 Senate Bill Unbilled Add-Ons Amortization</t>
  </si>
  <si>
    <t>407420 Amortization of regulatory liabilities</t>
  </si>
  <si>
    <t>407421 Reg Credit Roseburg/Medford Deferral</t>
  </si>
  <si>
    <t>407422 Reg Credit Spokane River Relicense</t>
  </si>
  <si>
    <t>407423 Reg Credit Spokane River PM&amp;Es</t>
  </si>
  <si>
    <t>407424 Reg Credit Lake CDA CDR Fund</t>
  </si>
  <si>
    <t>407425 WA GRC Jackson Prairie Deferral</t>
  </si>
  <si>
    <t>407431 Senate Bill 408 Amortization</t>
  </si>
  <si>
    <t>407450 Amortization of regulatory liabilities</t>
  </si>
  <si>
    <t>407460 DEF CS2 &amp; COLSTRIP O&amp;M</t>
  </si>
  <si>
    <t>407462 LiDAR O&amp;M DEFERRAL</t>
  </si>
  <si>
    <t>407482 Reg Credit Amt Lake CDA Settlement</t>
  </si>
  <si>
    <t>407495 Optional Renew Solar Project Offset</t>
  </si>
  <si>
    <t>407496 Def Palouse Wind &amp; Thornton Sw St</t>
  </si>
  <si>
    <t>407499 Amortization of regulatory liabilities</t>
  </si>
  <si>
    <t>407450/407499 Amort of reg liabilities - Group Line - Used by ROO - OPS - Recon</t>
  </si>
  <si>
    <t>408110 Taxes other than income taxes, other income and deduct</t>
  </si>
  <si>
    <t>408120 Taxes other than income taxes, other income and deduct</t>
  </si>
  <si>
    <t>408130 Taxes other than income taxes, other income and deduct</t>
  </si>
  <si>
    <t>408140 Taxes other than income taxes, other income and deduct</t>
  </si>
  <si>
    <t>408150 Taxes other than income taxes, other income and deduct</t>
  </si>
  <si>
    <t>408160 Taxes other than income taxes, other income and deduct</t>
  </si>
  <si>
    <t>408170 Taxes other than income taxes, other income and deduct</t>
  </si>
  <si>
    <t>408180 Taxes other than income taxes, other income and deduct</t>
  </si>
  <si>
    <t>408190 Taxes other than income taxes, other income and deduct</t>
  </si>
  <si>
    <t>409000 Income taxes</t>
  </si>
  <si>
    <t>409100 Income taxes</t>
  </si>
  <si>
    <t>410100 Deferred Income Tax Expense Above</t>
  </si>
  <si>
    <t>410140 Deferred Income Tax Expense Above</t>
  </si>
  <si>
    <t>411100 Deferred Income Tax Expense Above</t>
  </si>
  <si>
    <t>411400 AMT ITC</t>
  </si>
  <si>
    <t>425680 Miscellaneous Amortization</t>
  </si>
  <si>
    <t>426520 Other deductions.</t>
  </si>
  <si>
    <t>440000 Residential sales.</t>
  </si>
  <si>
    <t>442200 Commercial and industrial sales.</t>
  </si>
  <si>
    <t>442300 Commercial and industrial sales.</t>
  </si>
  <si>
    <t>444000 Public street and highway lighting.</t>
  </si>
  <si>
    <t>447000 Sales for resale.</t>
  </si>
  <si>
    <t>448000 Interdepartmental sales.</t>
  </si>
  <si>
    <t>451000 Miscellaneous service revenues.</t>
  </si>
  <si>
    <t>453000 Steam Revenue</t>
  </si>
  <si>
    <t>454000 Rent from electric property.</t>
  </si>
  <si>
    <t>456000 Other electric revenues.</t>
  </si>
  <si>
    <t>480000 Residential sales.</t>
  </si>
  <si>
    <t>481200 Commercial and industrial sales.</t>
  </si>
  <si>
    <t>481250 Commercial and industrial sales.</t>
  </si>
  <si>
    <t>4812xx Commercial and industrial sales - Group Line - Used by ROO - OPS - Recon</t>
  </si>
  <si>
    <t>481300 Commercial and industrial sales.</t>
  </si>
  <si>
    <t>481400 Commercial and industrial sales.</t>
  </si>
  <si>
    <t>483000 Sales for resale.</t>
  </si>
  <si>
    <t>483600 Sales for resale.</t>
  </si>
  <si>
    <t>483700 Sales for resale.</t>
  </si>
  <si>
    <t>483711 Sales for resale.</t>
  </si>
  <si>
    <t>483730 Sales for resale.</t>
  </si>
  <si>
    <t>483760 Sales for resale.</t>
  </si>
  <si>
    <t>484000 Interdepartmental sales.</t>
  </si>
  <si>
    <t>488000 Miscellaneous service revenues.</t>
  </si>
  <si>
    <t>489300 Revenues from storing gas of others.</t>
  </si>
  <si>
    <t>493000 Rent from gas property.</t>
  </si>
  <si>
    <t>495000 Other gas revenues.</t>
  </si>
  <si>
    <t>495028 Other gas revenues.</t>
  </si>
  <si>
    <t>495xxx Other gas revenues - Group Line - Used by ROO - OPS - Recon</t>
  </si>
  <si>
    <t>499000 Provision for rate refunds.</t>
  </si>
  <si>
    <t>500000 Operation supervision and engineering - Fossil Steam</t>
  </si>
  <si>
    <t>501000 Fuel - Fossil Steam</t>
  </si>
  <si>
    <t>502000 Steam expenses - Fossil Steam (Major only).</t>
  </si>
  <si>
    <t>505000 Electric expenses - Fossil Steam (Major only).</t>
  </si>
  <si>
    <t>506000 Miscellaneous steam power expenses - Fossil Steam (Maj</t>
  </si>
  <si>
    <t>507000 Rents - Fossil Steam</t>
  </si>
  <si>
    <t>510000 Maintenance supervision and engineering - Fossil Steam</t>
  </si>
  <si>
    <t>511000 Maintenance of structures - Fossil Steam (Major only).</t>
  </si>
  <si>
    <t>512000 Maintenance of boiler plant - Fossil Steam (Major only</t>
  </si>
  <si>
    <t>513000 Maintenance of electric plant - Fossil Steam (Major on</t>
  </si>
  <si>
    <t>514000 Maintenance of miscellaneous fossil steam plant (Major</t>
  </si>
  <si>
    <t>535000 Operation supervision and engineering - Hydro.</t>
  </si>
  <si>
    <t>536000 Water for power.</t>
  </si>
  <si>
    <t>537000 Hydraulic expenses (Major only).</t>
  </si>
  <si>
    <t>538000 Electric expenses - Hydro (Major only).</t>
  </si>
  <si>
    <t>539000 Miscellaneous hydraulic power generation expenses (Maj</t>
  </si>
  <si>
    <t>540000 Operation supplies and expenses - Hydro (Nonmajor only</t>
  </si>
  <si>
    <t>540100 MT Trust Funds Land Settlement Rents</t>
  </si>
  <si>
    <t>541000 Maintenance supervision and engineering - Hydro (Major</t>
  </si>
  <si>
    <t>542000 Maintenance of structures - Hydro (Major only).</t>
  </si>
  <si>
    <t>543000 Maintenance of reservoirs, dams, and waterways (Major</t>
  </si>
  <si>
    <t>544000 Maintenance of electric plant - Hydro (Major only).</t>
  </si>
  <si>
    <t>545000 Maintenance of hydraulic production plant (Nonmajor on</t>
  </si>
  <si>
    <t>546000 Operation supervision and engineering - Other Power</t>
  </si>
  <si>
    <t>547000 Fuel - Other Power</t>
  </si>
  <si>
    <t>548000 Generation expenses - Other Power(Major only).</t>
  </si>
  <si>
    <t>549000 Miscellaneous other power generation expenses (Major o</t>
  </si>
  <si>
    <t>550000 Operation supplies and expenses - Other Power (Nonmajo</t>
  </si>
  <si>
    <t>551000 Maintenance supervision and engineering - Other Power</t>
  </si>
  <si>
    <t>552000 Maintenance of structures - Other Power (Major only).</t>
  </si>
  <si>
    <t>553000 Maintenance of generating and electric equipment - Oth</t>
  </si>
  <si>
    <t>554000 Maintenance of other power production plant (Nonmajor</t>
  </si>
  <si>
    <t>555000 Purchased power.</t>
  </si>
  <si>
    <t>555100 Purchased power.</t>
  </si>
  <si>
    <t>555312 Purchased power.</t>
  </si>
  <si>
    <t>555313 Purchased power.</t>
  </si>
  <si>
    <t>555380 Purchased power.</t>
  </si>
  <si>
    <t>555550 Purchased power.</t>
  </si>
  <si>
    <t>555690 Purchased power.</t>
  </si>
  <si>
    <t>555700 Purchased power.</t>
  </si>
  <si>
    <t>555710 Purchased power.</t>
  </si>
  <si>
    <t>556000 System control and load dispatching (Major only).</t>
  </si>
  <si>
    <t>557000 Other expenses.</t>
  </si>
  <si>
    <t>557010 Other expenses.</t>
  </si>
  <si>
    <t>557150 Other expenses.</t>
  </si>
  <si>
    <t>557160 Other expenses.</t>
  </si>
  <si>
    <t>557161 Other expenses.</t>
  </si>
  <si>
    <t>557170 Other expenses.</t>
  </si>
  <si>
    <t>557171 Other expenses.</t>
  </si>
  <si>
    <t>557200 Other expenses.</t>
  </si>
  <si>
    <t>557270 Other expenses.</t>
  </si>
  <si>
    <t>557280 Other expenses.</t>
  </si>
  <si>
    <t>557290 Other expenses.</t>
  </si>
  <si>
    <t>557312 Other expenses.</t>
  </si>
  <si>
    <t>557322 Other expenses.</t>
  </si>
  <si>
    <t>557331 Reardan Wind Costs - WA</t>
  </si>
  <si>
    <t>557380 Other expenses.</t>
  </si>
  <si>
    <t>557390 Other expenses.</t>
  </si>
  <si>
    <t>557395 Other expenses.</t>
  </si>
  <si>
    <t>557610 Other expenses.</t>
  </si>
  <si>
    <t>557700 Other expenses.</t>
  </si>
  <si>
    <t>557711 Other expenses.</t>
  </si>
  <si>
    <t>557730 Other expenses.</t>
  </si>
  <si>
    <t>560000 Operation supervision and engineering.</t>
  </si>
  <si>
    <t>560350 Operation supervision and engineering.</t>
  </si>
  <si>
    <t>560xxx Operation supervision and engineering - Group Line</t>
  </si>
  <si>
    <t>561000 Operation supervision and engineering.</t>
  </si>
  <si>
    <t>562000 Station expenses (Major only).</t>
  </si>
  <si>
    <t>563000 Overhead line expenses (Major only).</t>
  </si>
  <si>
    <t>565000 Transmission of electricity by others (Major only).</t>
  </si>
  <si>
    <t>566000 Miscellaneous transmission expenses (Major only).</t>
  </si>
  <si>
    <t>567000 Operation supplies and expenses (Nonmajor only).</t>
  </si>
  <si>
    <t>568000 Maintenance supervision and engineering (Major only).</t>
  </si>
  <si>
    <t>569000 Maintenance of structures (Major only).</t>
  </si>
  <si>
    <t>570000 Maintenance of station equipment (Major only).</t>
  </si>
  <si>
    <t>571000 Maintenance of overhead lines (Major only).</t>
  </si>
  <si>
    <t>572000 Maintenance of underground lines (Major only).</t>
  </si>
  <si>
    <t>573000 Maintenance of miscellaneous transmission plant (Major</t>
  </si>
  <si>
    <t>580000 Operation supervision and engineering.</t>
  </si>
  <si>
    <t>582000 Station  expenses (Major only).</t>
  </si>
  <si>
    <t>583000 Overhead line expenses (Major only).</t>
  </si>
  <si>
    <t>584000 Underground line expenses (Major only).</t>
  </si>
  <si>
    <t>585000 Street lighting and signal system expenses.</t>
  </si>
  <si>
    <t>586000 Meter expenses.</t>
  </si>
  <si>
    <t>587000 Customer installations expenses.</t>
  </si>
  <si>
    <t>588000 Miscellaneous electric distribution expenses.</t>
  </si>
  <si>
    <t>589000 Rents - electric distribution</t>
  </si>
  <si>
    <t>590000 Maintenance supervision and engineering (Major only).</t>
  </si>
  <si>
    <t>591000 Maintenance of structures (Major only).</t>
  </si>
  <si>
    <t>592000 Maintenance of structures and equipment (Nonmajor only</t>
  </si>
  <si>
    <t>593000 Maintenance of overhead lines (Major only).</t>
  </si>
  <si>
    <t>594000 Maintenance of lines (Nonmajor only).</t>
  </si>
  <si>
    <t>595000 Maintenance of line transformers.</t>
  </si>
  <si>
    <t>596000 Maintenance of street lighting and signal systems.</t>
  </si>
  <si>
    <t>597000 Maintenance of meters.</t>
  </si>
  <si>
    <t>598000 Maintenance of miscellaneous distribution plant.</t>
  </si>
  <si>
    <t>804000 Liquified natural gas purchases.</t>
  </si>
  <si>
    <t>804001 Liquified natural gas purchases.</t>
  </si>
  <si>
    <t>804002 Liquified natural gas purchases.</t>
  </si>
  <si>
    <t>804010 Liquified natural gas purchases.</t>
  </si>
  <si>
    <t>804014 Liquified natural gas purchases.</t>
  </si>
  <si>
    <t>804017 Liquified natural gas purchases.</t>
  </si>
  <si>
    <t>804600 Liquified natural gas purchases.</t>
  </si>
  <si>
    <t>804700 Liquified natural gas purchases.</t>
  </si>
  <si>
    <t>804711 Liquified natural gas purchases.</t>
  </si>
  <si>
    <t>804730 Liquified natural gas purchases.</t>
  </si>
  <si>
    <t>805110 Purchased gas cost adjustments.</t>
  </si>
  <si>
    <t>805115 Purchased gas cost adjustments.</t>
  </si>
  <si>
    <t>805116 Purchased gas cost adjustments.</t>
  </si>
  <si>
    <t>805120 Purchased gas cost adjustments.</t>
  </si>
  <si>
    <t>805270 Purchased gas cost adjustments.</t>
  </si>
  <si>
    <t>808100 Gas delivered to storage-Credit.</t>
  </si>
  <si>
    <t>808200 Gas delivered to storage-Credit.</t>
  </si>
  <si>
    <t>811000 Gas used for products extraction--Credit.</t>
  </si>
  <si>
    <t>813000 Other gas supply expenses.</t>
  </si>
  <si>
    <t>813010 Other gas supply expenses.</t>
  </si>
  <si>
    <t>814000 Operation supervision and engineering.</t>
  </si>
  <si>
    <t>824000 Other expenses.</t>
  </si>
  <si>
    <t>837000 Maintenance of other equipment.</t>
  </si>
  <si>
    <t>870000 Operation supervision and engineering.</t>
  </si>
  <si>
    <t>874000 Mains and services expenses.</t>
  </si>
  <si>
    <t>875000 Measuring and regulating station expenses--General.</t>
  </si>
  <si>
    <t>876000 Measuring and regulating station expenses--Industrial.</t>
  </si>
  <si>
    <t>877000 Measuring and regulating station expenses--City gate c</t>
  </si>
  <si>
    <t>878000 Meter and house regulator expenses.</t>
  </si>
  <si>
    <t>879000 Customer installations expenses.</t>
  </si>
  <si>
    <t>880000 Other expenses.</t>
  </si>
  <si>
    <t>881000 Rents.</t>
  </si>
  <si>
    <t>885000 Maintenance supervision and engineering.</t>
  </si>
  <si>
    <t>887000 Maintenance of mains.</t>
  </si>
  <si>
    <t>889000 Maintenance of measuring and regulating station equipm</t>
  </si>
  <si>
    <t>890000 Maintenance of measuring and regulating station equipm</t>
  </si>
  <si>
    <t>891000 Maintenance of measuring and regulating station equipm</t>
  </si>
  <si>
    <t>892000 Maintenance of services.</t>
  </si>
  <si>
    <t>893000 Maintenance of meters and house regulators.</t>
  </si>
  <si>
    <t>894000 Maintenance of other equipment.</t>
  </si>
  <si>
    <t>901000 Supervision (Major only).</t>
  </si>
  <si>
    <t>902000 Meter reading expenses.</t>
  </si>
  <si>
    <t>903000 Customer records and collection expenses.</t>
  </si>
  <si>
    <t>903920 Customer records and collection expenses.</t>
  </si>
  <si>
    <t>903930 Customer records and collection expenses.</t>
  </si>
  <si>
    <t>904000 Uncollectible accounts.</t>
  </si>
  <si>
    <t>905000 Miscellaneous customer accounts expenses (Major only).</t>
  </si>
  <si>
    <t>908000 Customer assistance expenses (Major only)</t>
  </si>
  <si>
    <t>908250 Customer assistance expenses (Major only)</t>
  </si>
  <si>
    <t>908600 Customer assistance expenses (Major only)</t>
  </si>
  <si>
    <t>908610 Customer assistance expenses (Major only)</t>
  </si>
  <si>
    <t>908690 Customer assistance expenses (Major only)</t>
  </si>
  <si>
    <t>908990 Customer assistance expenses (Major only)</t>
  </si>
  <si>
    <t>909000 Informational and instructional advertising expenses (</t>
  </si>
  <si>
    <t>910000 Miscellaneous customer service and informational expen</t>
  </si>
  <si>
    <t>912000 Demonstrating and selling expenses (Major only).</t>
  </si>
  <si>
    <t>913000 Advertising expenses (Major only).</t>
  </si>
  <si>
    <t>916000 Miscellaneous sales expenses (Major only).</t>
  </si>
  <si>
    <t>920000 Administrative and general salaries.</t>
  </si>
  <si>
    <t>921000 Office supplies and expenses.</t>
  </si>
  <si>
    <t>922000 Administrative expenses transferred--Credit.</t>
  </si>
  <si>
    <t>923000 Outside services employed.</t>
  </si>
  <si>
    <t>924000 Property insurance.</t>
  </si>
  <si>
    <t>925000 Injuries and damages.</t>
  </si>
  <si>
    <t>926000 Employee pensions and benefits.</t>
  </si>
  <si>
    <t>927000 Franchise requirements</t>
  </si>
  <si>
    <t>928000 Regulatory commission expenses.</t>
  </si>
  <si>
    <t>930000 Miscellaneous general expenses.</t>
  </si>
  <si>
    <t>931000 Rents.</t>
  </si>
  <si>
    <t>935000 Maintenance of common general plant.</t>
  </si>
  <si>
    <t>997000 Book Depreciation\Intangible Plant Amortization</t>
  </si>
  <si>
    <t>997001 Contributions In Aid of Construction</t>
  </si>
  <si>
    <t>997002 Injuries and Damages</t>
  </si>
  <si>
    <t>997003 Salvage</t>
  </si>
  <si>
    <t>997004 Sched M</t>
  </si>
  <si>
    <t>997005 FAS106 Current Retiree Medical Accrual</t>
  </si>
  <si>
    <t>997006 SCH M CSS HARDWARE LEASE PRIN</t>
  </si>
  <si>
    <t>997007 Sched M</t>
  </si>
  <si>
    <t>997008 DSM Book Amortization</t>
  </si>
  <si>
    <t>997009 Sched M</t>
  </si>
  <si>
    <t>997010 Deferred Gas Credit and Refunds</t>
  </si>
  <si>
    <t>997012 Transportation Depreciation</t>
  </si>
  <si>
    <t>997015 Airplane Lease Payments</t>
  </si>
  <si>
    <t>997016 Redemptions</t>
  </si>
  <si>
    <t>997017 Sched M</t>
  </si>
  <si>
    <t>997018 Sched M</t>
  </si>
  <si>
    <t>997019 Sched M</t>
  </si>
  <si>
    <t>997020 FAS87 Current Pension Accrual</t>
  </si>
  <si>
    <t>997021 Sched M</t>
  </si>
  <si>
    <t>997022 SCH M SL/LSE GENERAL OFFICE BL</t>
  </si>
  <si>
    <t>997024 Sched M</t>
  </si>
  <si>
    <t>997025 Sched M</t>
  </si>
  <si>
    <t>997026 Sched M</t>
  </si>
  <si>
    <t>997027 Uncollectibles</t>
  </si>
  <si>
    <t>997028 Sched M</t>
  </si>
  <si>
    <t>997029 FAS 106 Post Retirement Benefits</t>
  </si>
  <si>
    <t>997030 Senate Bill 408</t>
  </si>
  <si>
    <t>997031 Decoupling Mechanism</t>
  </si>
  <si>
    <t>997032 Interest Rate Swaps</t>
  </si>
  <si>
    <t>997033 BPA Residential Exchange / DSM Tariff Rider</t>
  </si>
  <si>
    <t>997034 Sched M</t>
  </si>
  <si>
    <t>997035 Business Energy Tax Credit (BETC)</t>
  </si>
  <si>
    <t>997037 Oregon DSM Accrual</t>
  </si>
  <si>
    <t>997041 Rathdrum Turbine Lease, Tax</t>
  </si>
  <si>
    <t>997043 Washington Deferred Power Costs</t>
  </si>
  <si>
    <t>997044 Non-Monetary Power Costs</t>
  </si>
  <si>
    <t>997045 Section 199 Manufacturing Deduction</t>
  </si>
  <si>
    <t>997046 Nez Perce Settlement</t>
  </si>
  <si>
    <t>997047 Clark Fork Preventive Maint. Exp (PME's)</t>
  </si>
  <si>
    <t>997048 AFUDC</t>
  </si>
  <si>
    <t>997049 Tax Depreciation</t>
  </si>
  <si>
    <t>997050 CS2 Levelized Return</t>
  </si>
  <si>
    <t>997051 Wind Generation AFUDC - ID</t>
  </si>
  <si>
    <t>997052 Noxon Spill</t>
  </si>
  <si>
    <t>997053 Renewable Energy Certificate Fees</t>
  </si>
  <si>
    <t>997054 Spokane River Relicensing</t>
  </si>
  <si>
    <t>997055 Deferred Gas Exchange</t>
  </si>
  <si>
    <t>997058 Colstrip Settlement</t>
  </si>
  <si>
    <t>997059 Spokane River Relicensing PME</t>
  </si>
  <si>
    <t>997061 CDA Lake Settlement</t>
  </si>
  <si>
    <t>997062 Gain on Sale of Office Bldg</t>
  </si>
  <si>
    <t>997063 CDA Lake Settlement</t>
  </si>
  <si>
    <t>997064 Chicago Climate Exchange</t>
  </si>
  <si>
    <t>997065 Amortization of Unbilled Revenue Add-Ins</t>
  </si>
  <si>
    <t>997066 Miscellaneous Schedule M Additions</t>
  </si>
  <si>
    <t>997067 CDA IPA Fund</t>
  </si>
  <si>
    <t>997068 Noxon</t>
  </si>
  <si>
    <t>997069 Lancaster Deferral Op</t>
  </si>
  <si>
    <t>997070 Centralia</t>
  </si>
  <si>
    <t>997071 Oregon Regulatory Fee</t>
  </si>
  <si>
    <t>997072 CDA Fund Settlement-Prepayment</t>
  </si>
  <si>
    <t>997073 DSIT Amortization - ID</t>
  </si>
  <si>
    <t>997080 Book Transportation Depr</t>
  </si>
  <si>
    <t>997081 Deferred Compensation</t>
  </si>
  <si>
    <t>997082 Meal Disallowances</t>
  </si>
  <si>
    <t>997083 Paid Time Off</t>
  </si>
  <si>
    <t>997084 Customer Uncollectibles</t>
  </si>
  <si>
    <t>997085 FAS 106 Post Retirement - OR</t>
  </si>
  <si>
    <t>997086 FAS87 Pension Benefits - OR</t>
  </si>
  <si>
    <t>997087 Redemption Expense Amortization - OR</t>
  </si>
  <si>
    <t>997088 Deferred O&amp;M Colstrip &amp; CS2</t>
  </si>
  <si>
    <t>997089 CNC Transmission</t>
  </si>
  <si>
    <t>997090 Roseburg/Medford Deferral - OR</t>
  </si>
  <si>
    <t>997091 LIDAR O&amp;M Reg Def DFIT</t>
  </si>
  <si>
    <t>997092 Smart Grid</t>
  </si>
  <si>
    <t>997093 EWEB Renewable Energy Credits</t>
  </si>
  <si>
    <t>997094 Palouse Wind &amp; Thornton</t>
  </si>
  <si>
    <t>997095 WA REC DEF</t>
  </si>
  <si>
    <t>997096 CDA Settlement Costs</t>
  </si>
  <si>
    <t>997097 BPA Parallel Capacity</t>
  </si>
  <si>
    <t>Cabinet Gorge Prod Tax Credit</t>
  </si>
  <si>
    <t>Kettle Falls Prod Tax Credit</t>
  </si>
  <si>
    <t>Total Production Tax Credit</t>
  </si>
  <si>
    <t>Noxon Tax Credit</t>
  </si>
  <si>
    <t>Colstrip 3 AFUDC Reallocation - Plant Bal</t>
  </si>
  <si>
    <t>Colstrip 3 AFUDC Reallocation - Accum Depr Bal</t>
  </si>
  <si>
    <t>Colstrip 3 AFUDC Reallocation - Total Balance</t>
  </si>
  <si>
    <t>Colstrip 3 AFUDC Reallocation - Monthly Depreciation</t>
  </si>
  <si>
    <t>N/A - Not Applicable FA Asset Input</t>
  </si>
  <si>
    <t>N/A - Not Applicable FA Expense Input</t>
  </si>
  <si>
    <t>N/A - Not Applicable FA Reserve Input</t>
  </si>
  <si>
    <t>N/A - Not Applicable GL Balance Input</t>
  </si>
  <si>
    <t>N/A - Not Applicable Sub-ledger Transaction Input</t>
  </si>
  <si>
    <t/>
  </si>
  <si>
    <t>Current Date - YYYYMM</t>
  </si>
  <si>
    <t>Last Date of old Gas North/Oregon 4-Factor Average - GD AA - Rounded (8) method</t>
  </si>
  <si>
    <t>Last Date of old Elec/Gas North 4-Factor Average-CD AN/ID/WA- Rounded (9) method</t>
  </si>
  <si>
    <t>Entity ID - Electric</t>
  </si>
  <si>
    <t>Current Entity</t>
  </si>
  <si>
    <t>Direct O &amp; M Accts 500 - 894 for Average (7) Calculation_x001C_</t>
  </si>
  <si>
    <t>Direct O &amp; M Accts 901 - 935 for Average (7) Calculation_x001C_</t>
  </si>
  <si>
    <t>Direct O &amp; M Accts 901 - 905 Utility9 Only for Average (7) Calculation_x001C_</t>
  </si>
  <si>
    <t>Adjustments for Average (7) Calculation_x001C_</t>
  </si>
  <si>
    <t>Total Direct O&amp;M for Average (7) Calculation</t>
  </si>
  <si>
    <t>Total System Direct O&amp;M for Average (7) Calculation</t>
  </si>
  <si>
    <t>Percentage O&amp;M for Average (7) Calculation</t>
  </si>
  <si>
    <t>Percentage O&amp;M - Rounded for Average (7) Calculation</t>
  </si>
  <si>
    <t>Direct Labor Accts 500 - 894 for Average (7) Calculation_x001C_</t>
  </si>
  <si>
    <t>Direct Labor Accts 901 - 935 for Average (7) Calculation_x001C_</t>
  </si>
  <si>
    <t>Direct Labor Accts 901 - 905 Utility9 Only for Average (7) Calculation_x001C_</t>
  </si>
  <si>
    <t>Total Direct Labor for Average (7) Calculation</t>
  </si>
  <si>
    <t>Total System Direct Labor for Average (7) Calculation</t>
  </si>
  <si>
    <t>Percentage Labor for Average (7) Calculation</t>
  </si>
  <si>
    <t>Percentage Labor - Rounded for Average (7) Calculation</t>
  </si>
  <si>
    <t>Number of Customers for Average (7) Calculation_x001C_</t>
  </si>
  <si>
    <t>Total System Customers for Average (7) Calculation</t>
  </si>
  <si>
    <t>Percentage Customers for Average (7) Calculation</t>
  </si>
  <si>
    <t>Percentage Customers - Rounded for Average (7) Calculation</t>
  </si>
  <si>
    <t>Net Direct Plant for Average (7) Calculation_x001C_</t>
  </si>
  <si>
    <t>Total System Net Direct Plant for Average (7) Calculation</t>
  </si>
  <si>
    <t>Percentage Plant for Average (7) Calculation</t>
  </si>
  <si>
    <t>Percentage Plant - Rounded for Average (7) Calculation</t>
  </si>
  <si>
    <t>Total Percentages for Average (7) Calculation</t>
  </si>
  <si>
    <t>Pre-Adjusted Elec/Gas North/Oregon 4-Factor Average - CD AA (7)</t>
  </si>
  <si>
    <t>Pre-Adjusted Elec/Gas North/Oregon 4-Factor Average - CD AA - Rounded (7)</t>
  </si>
  <si>
    <t>Sum of Pre-Adjusted Elec/Gas North/Oregon 4-Factor Average - CD AA - Rounded (7)</t>
  </si>
  <si>
    <t>Adjusted Elec/Gas North/Oregon 4-Factor Average - CD AA - Rounded (7)</t>
  </si>
  <si>
    <t>Elec/Gas North/Oregon 4-Factor Average - CD AA - Rounded (7)</t>
  </si>
  <si>
    <t>Direct O &amp; M Accts 500 - 894 for Average (8) Calculation</t>
  </si>
  <si>
    <t>Direct O &amp; M Accts 901 - 935 for Average (8) Calculation</t>
  </si>
  <si>
    <t>Direct O &amp; M Accts 901 - 905 Utility9 Only for Average (8) Calculation</t>
  </si>
  <si>
    <t>Direct O &amp; M Accts 500 - 894 Input for Average (8) Calculation_x001C_</t>
  </si>
  <si>
    <t>Direct O &amp; M Accts 901 - 935 Input for Average (8) Calculation_x001C_</t>
  </si>
  <si>
    <t>Direct O &amp; M Accts 901 - 905 Utility9 Only Input for Average (8) Calculation_x001C_</t>
  </si>
  <si>
    <t>Total Direct O&amp;M for Average (8) Calculation</t>
  </si>
  <si>
    <t>Total System Direct O&amp;M for Average (8) Calculation</t>
  </si>
  <si>
    <t>Percentage O&amp;M for Average (8) Calculation</t>
  </si>
  <si>
    <t>Percentage O&amp;M - Rounded for Average (8) Calculation</t>
  </si>
  <si>
    <t>Direct Labor Accts 500 - 894 for Average (8) Calculation</t>
  </si>
  <si>
    <t>Direct Labor Accts 901 - 935 for Average (8) Calculation</t>
  </si>
  <si>
    <t>Direct Labor Accts 901 - 905 Utility9 Only for Average (8) Calculation</t>
  </si>
  <si>
    <t>Direct Labor Accts 500 - 894 Input for Average (8) Calculation_x001C_</t>
  </si>
  <si>
    <t>Direct Labor Accts 901 - 935 Input for Average (8) Calculation_x001C_</t>
  </si>
  <si>
    <t>Direct Labor Accts 901 - 905 Utility9 Only Input for Average (8) Calculation_x001C_</t>
  </si>
  <si>
    <t>Total Direct Labor for Average (8) Calculation</t>
  </si>
  <si>
    <t>Total System Direct Labor for Average (8) Calculation</t>
  </si>
  <si>
    <t>Percentage Labor for Average (8) Calculation</t>
  </si>
  <si>
    <t>Percentage Labor - Rounded for Average (8) Calculation</t>
  </si>
  <si>
    <t>Number of Customers for Average (8) Calculation</t>
  </si>
  <si>
    <t>Total System Customers for Average (8) Calculation</t>
  </si>
  <si>
    <t>Percentage Customers for Average (8) Calculation</t>
  </si>
  <si>
    <t>Percentage Customers - Rounded for Average (8) Calculation</t>
  </si>
  <si>
    <t>Net Direct Plant - Gas for Average (8) Calculation_x001C_</t>
  </si>
  <si>
    <t>Total System Net Direct Plant for Average (8) Calculation</t>
  </si>
  <si>
    <t>Percentage Plant for Average (8) Calculation</t>
  </si>
  <si>
    <t>Percentage Plant - Rounded for Average (8) Calculation</t>
  </si>
  <si>
    <t>Total Percentages for Average (8) Calculation</t>
  </si>
  <si>
    <t>Gas North/Oregon 4-Factor Average - GD AA (8)</t>
  </si>
  <si>
    <t>Gas North/Oregon 4-Factor Average - GD AA - Rounded (8)</t>
  </si>
  <si>
    <t>Entity ID - Gas North</t>
  </si>
  <si>
    <t>Entity ID - Gas South</t>
  </si>
  <si>
    <t>Direct O &amp; M Accts 500 - 894 for Average (9) Calculation</t>
  </si>
  <si>
    <t>Direct O &amp; M Accts 901 - 935 for Average (9) Calculation</t>
  </si>
  <si>
    <t>Direct O &amp; M Accts 500 - 894 Input for Average (9) Calculation_x001C_</t>
  </si>
  <si>
    <t>Direct O &amp; M Accts 901 - 935 Input for Average (9) Calculation_x001C_</t>
  </si>
  <si>
    <t>Adjustments for Average (9) Calculation</t>
  </si>
  <si>
    <t>Total Direct O&amp;M for Average (9) Calculation</t>
  </si>
  <si>
    <t>Total System Direct O&amp;M for Average (9) Calculation</t>
  </si>
  <si>
    <t>Percentage O&amp;M for Average (9) Calculation</t>
  </si>
  <si>
    <t>Percentage O&amp;M - Rounded for Average (9) Calculation</t>
  </si>
  <si>
    <t>Direct Labor Accts 500 - 894 for Average (9) Calculation</t>
  </si>
  <si>
    <t>Direct Labor Accts 901 - 935 for Average (9) Calculation</t>
  </si>
  <si>
    <t>Direct Labor Accts 500 - 894 Input for Average (9) Calculation_x001C_</t>
  </si>
  <si>
    <t>Direct Labor Accts 901 - 935 Input for Average (9) Calculation_x001C_</t>
  </si>
  <si>
    <t>Total Direct Labor for Average (9) Calculation</t>
  </si>
  <si>
    <t>Total System Direct Labor for Average (9) Calculation</t>
  </si>
  <si>
    <t>Percentage Labor for Average (9) Calculation</t>
  </si>
  <si>
    <t>Percentage Labor - Rounded for Average (9) Calculation</t>
  </si>
  <si>
    <t>Number of Customers for Average (9) Calculation</t>
  </si>
  <si>
    <t>Total System Customers for Average (9) Calculation</t>
  </si>
  <si>
    <t>Percentage Customers for Average (9) Calculation</t>
  </si>
  <si>
    <t>Percentage Customers - Rounded for Average (9) Calculation</t>
  </si>
  <si>
    <t>Net Direct Plant - Gas North for Average (9) Calculation</t>
  </si>
  <si>
    <t>Net Direct Plant - Electric for Average (9) Calculation_x001C_</t>
  </si>
  <si>
    <t>Net Direct Plant - to use for Average (9) Calculation</t>
  </si>
  <si>
    <t>Total System Net Direct Plant for Average (9) Calculation</t>
  </si>
  <si>
    <t>Percentage Plant for Average (9) Calculation</t>
  </si>
  <si>
    <t>Percentage Plant - Rounded for Average (9) Calculation</t>
  </si>
  <si>
    <t>Total Percentages for Average (9) Calculation</t>
  </si>
  <si>
    <t>Elec/Gas North 4-Factor Average - CD AN/ID/WA (9)</t>
  </si>
  <si>
    <t>Elec/Gas North 4-Factor Average - CD AN/ID/WA - Rounded (9)</t>
  </si>
  <si>
    <t>Gas North/Oregon JP Factor %_x001C_</t>
  </si>
  <si>
    <t>Total Electric Distribution Plant - Plant In-Service</t>
  </si>
  <si>
    <t>(-) 360200 Land and Land Rights - Plant In-Service</t>
  </si>
  <si>
    <t>Total Electric Distribution Plant - Depr Bal</t>
  </si>
  <si>
    <t>Total Gas Underground Storage Plant - Plant In-Service</t>
  </si>
  <si>
    <t>(-) 350XXX Land and Land Rights - Plant In-Service</t>
  </si>
  <si>
    <t>Total Gas Underground Storage Plant - Depr Bal</t>
  </si>
  <si>
    <t>374200 Land and Land Rights - Plant In-Service</t>
  </si>
  <si>
    <t>Total Gas Distribution - Plant In-Service</t>
  </si>
  <si>
    <t>374200 Land and Land Rights - Plant In-Service - Direct</t>
  </si>
  <si>
    <t>Total Gas Distribution - Plant In-Service - Direct</t>
  </si>
  <si>
    <t>374200 Land and Land Rights - Plant In-Service - Allocated</t>
  </si>
  <si>
    <t>Total Gas Distribution - Plant In-Service - Allocated</t>
  </si>
  <si>
    <t>Total Gas Distribution - Plant In-Service - Allocated-to-Direct Ratio Percentage</t>
  </si>
  <si>
    <t>389XXX General Land and Land Rights - Plant In-Service</t>
  </si>
  <si>
    <t>392XXX Plant In-Service - Plant In-Service</t>
  </si>
  <si>
    <t>Total General Plant - Plant In-Service</t>
  </si>
  <si>
    <t>Situs - Electric - Washington - Production_x001C_</t>
  </si>
  <si>
    <t>Situs - Electric - Washington - Transmission_x001C_</t>
  </si>
  <si>
    <t>Situs - Electric - Washington - Distribution_x001C_</t>
  </si>
  <si>
    <t>Situs - Electric - Washington - General_x001C_</t>
  </si>
  <si>
    <t>Situs - Electric - Idaho - Production_x001C_</t>
  </si>
  <si>
    <t>Situs - Electric - Idaho - Transmission_x001C_</t>
  </si>
  <si>
    <t>Situs - Electric - Idaho - Distribution_x001C_</t>
  </si>
  <si>
    <t>Situs - Electric - Idaho - General_x001C_</t>
  </si>
  <si>
    <t>Situs - Electric - Montana - Production_x001C_</t>
  </si>
  <si>
    <t>Situs - Electric - Montana - Transmission_x001C_</t>
  </si>
  <si>
    <t>Situs - Electric - Montana - Distribution_x001C_</t>
  </si>
  <si>
    <t>Situs - Electric - Oregon - Production_x001C_</t>
  </si>
  <si>
    <t>Situs - Electric - Oregon - Transmission_x001C_</t>
  </si>
  <si>
    <t>Line 1</t>
  </si>
  <si>
    <t>Line 2</t>
  </si>
  <si>
    <t>Zero</t>
  </si>
  <si>
    <t>One</t>
  </si>
  <si>
    <t>Last Date of Old Book Depreciation Allocator (11) Calc Method</t>
  </si>
  <si>
    <t>Last Date of Old Situs Plant Underground Storage Manual Input</t>
  </si>
  <si>
    <t>Jur Rollup = Electric</t>
  </si>
  <si>
    <t>Jur Rollup = Gas North</t>
  </si>
  <si>
    <t>Jur Rollup = Gas South</t>
  </si>
  <si>
    <t>Current Jur</t>
  </si>
  <si>
    <t>Jur = Washington Gas</t>
  </si>
  <si>
    <t>Jur = Idaho Gas</t>
  </si>
  <si>
    <t>Jur = Oregon Gas</t>
  </si>
  <si>
    <t>Jur = Washington Electric</t>
  </si>
  <si>
    <t>Jur = Idaho Electric</t>
  </si>
  <si>
    <t>Set CD-WA Allocator</t>
  </si>
  <si>
    <t>Set CD-ID Allocator</t>
  </si>
  <si>
    <t>Set CD-OR Allocator</t>
  </si>
  <si>
    <t>Set CD No Allocator</t>
  </si>
  <si>
    <t>CD-WA Allocator</t>
  </si>
  <si>
    <t>CD-ID Allocator</t>
  </si>
  <si>
    <t>CD-OR Allocator</t>
  </si>
  <si>
    <t>Capital Structure Ratio (Debt Ratio)_x001C_</t>
  </si>
  <si>
    <t>Cost of Debt_x001C_</t>
  </si>
  <si>
    <t>Production/Transmission / System Contract Demand Ratio (1)_x001C_</t>
  </si>
  <si>
    <t>Current Averaging Method</t>
  </si>
  <si>
    <t>Averaging Method - 12A</t>
  </si>
  <si>
    <t>Number of Customers for Ratio (2) Calculation - 12A_x001C_</t>
  </si>
  <si>
    <t>Number of Customers for Ratio (2) Calculation - 1A and 12E_x001C_</t>
  </si>
  <si>
    <t>Number of Customers for Ratio (2) Calculation</t>
  </si>
  <si>
    <t>Number of Customers Ratio (2)</t>
  </si>
  <si>
    <t>Number of Customers Ratio - Rounded (2)</t>
  </si>
  <si>
    <t>Direct Distribution Operating Expense - Electric for Ratio (3) Calculation</t>
  </si>
  <si>
    <t>Direct Distribution Operating Expense - Gas for Ratio (3) Calculation</t>
  </si>
  <si>
    <t>Direct Distribution Operating Expense - Total for Ratio (3) Calculation</t>
  </si>
  <si>
    <t>Total Direct Distribution Operating Expense for Ratio (3) Calculation</t>
  </si>
  <si>
    <t>Direct Distribution Operating Expense Ratio (3)</t>
  </si>
  <si>
    <t>Rate Cast Direct Distribution Operating Expense Ratio (3) Override</t>
  </si>
  <si>
    <t>ROO Direct Distribution Operating Expense Ratio (3)</t>
  </si>
  <si>
    <t>Direct Distribution Operating Expense Ratio - Rounded (3)</t>
  </si>
  <si>
    <t>Direct O &amp; M Accts 500 - 598 (E)/ 798 - 894 (G) for Ratio (4) Calculation_x001C_</t>
  </si>
  <si>
    <t>Direct O &amp; M Accts 901 - 935 for Ratio (4) Calculation_x001C_</t>
  </si>
  <si>
    <t>Total Direct O&amp;M for Ratio (4) Calculation</t>
  </si>
  <si>
    <t>Total Electric Direct O&amp;M for Ratio (4) Calculation</t>
  </si>
  <si>
    <t>Percentage O&amp;M for Ratio (4) Calculation</t>
  </si>
  <si>
    <t>Percentage O&amp;M - Rounded for Ratio (4) Calculation</t>
  </si>
  <si>
    <t>Direct Labor Accts 500 - 598 (E)/ 798 - 894 (G) for Ratio (4) Calculation_x001C_</t>
  </si>
  <si>
    <t>Direct Labor Accts 901 - 935 for Ratio (4) Calculation_x001C_</t>
  </si>
  <si>
    <t>Total Direct Labor for Ratio (4) Calculation</t>
  </si>
  <si>
    <t>Total Electric Direct Labor for Ratio (4) Calculation</t>
  </si>
  <si>
    <t>Percentage Labor for Ratio (4) Calculation</t>
  </si>
  <si>
    <t>Percentage Labor - Rounded for Ratio (4) Calculation</t>
  </si>
  <si>
    <t>Number of Customers for Ratio (4) Calculation_x001C_</t>
  </si>
  <si>
    <t>Total Electric Customers for Ratio (4) Calculation</t>
  </si>
  <si>
    <t>Percentage Customers for Ratio (4) Calculation</t>
  </si>
  <si>
    <t>Percentage Customers - Rounded for Ratio (4) Calculation</t>
  </si>
  <si>
    <t>Net Direct Plant for Ratio (4) Calculation_x001C_</t>
  </si>
  <si>
    <t>Total Electric Net Direct Plant for Ratio (4) Calculation</t>
  </si>
  <si>
    <t>Percentage Plant for Ratio (4) Calculation</t>
  </si>
  <si>
    <t>Percentage Plant - Rounded for Ratio (4) Calculation</t>
  </si>
  <si>
    <t>Total Percentages for Ratio (4) Calculation</t>
  </si>
  <si>
    <t>Pre-Adjusted Jurisdictional 4-Factor Ratio (4)</t>
  </si>
  <si>
    <t>Pre-Adjusted Jurisdictional 4-Factor Ratio - Rounded (4)</t>
  </si>
  <si>
    <t>Sum of Pre-Adjusted Jurisdictional 4-Factor Ratio - Rounded (4)</t>
  </si>
  <si>
    <t>Adjusted Jurisdictional 4-Factor Ratio - Rounded (4)</t>
  </si>
  <si>
    <t>Jurisdictional 4-Factor Ratio - Rounded (4)</t>
  </si>
  <si>
    <t>Common PT Ratio (1)</t>
  </si>
  <si>
    <t>Common Jur 4-Factor Ratio (4)</t>
  </si>
  <si>
    <t>Common N/A</t>
  </si>
  <si>
    <t>Common PT Ratio (1) / Jur 4-Factor Ratio (4)</t>
  </si>
  <si>
    <t>Actual Therms Purchased (6) for 1A_x001C_</t>
  </si>
  <si>
    <t>Actual Therms Purchased (6) for 12A and 12E_x001C_</t>
  </si>
  <si>
    <t>Averaging Method - 1A</t>
  </si>
  <si>
    <t>Actual Therms Purchased (6) Entered for 1A</t>
  </si>
  <si>
    <t>Actual Therms Purchased (6) Entered for 12A and 12E</t>
  </si>
  <si>
    <t>Actual Therms Purchased for Ratio (6) Calculation</t>
  </si>
  <si>
    <t>Total Actual Therms Purchased  for Ratio (6) Calculation</t>
  </si>
  <si>
    <t>Actual Therms Purchased Ratio (6)</t>
  </si>
  <si>
    <t>Actual Therms Purchased Ratio - Rounded (6)</t>
  </si>
  <si>
    <t>Actual Therms Purchased for Commodity GD-AN Ratio (6C) Calculation</t>
  </si>
  <si>
    <t>Total Actual Therms Purchased for Commodity GD-AN Ratio (6C) Calculation</t>
  </si>
  <si>
    <t>Actual Therms Purchased for Commodity GD-AN Ratio (6C)</t>
  </si>
  <si>
    <t>Actual Therms Purchased for Commodity Ratio - Rounded (6C)</t>
  </si>
  <si>
    <t>Actual Annual Throughput for Ratio (10) Calculation_x001C_</t>
  </si>
  <si>
    <t>Total Actual Annual Throughput  for Ratio (10) Calculation</t>
  </si>
  <si>
    <t>Actual Annual Throughput Ratio for Ratio (10)</t>
  </si>
  <si>
    <t>Actual Annual Throughput Ratio - Rounded (10)</t>
  </si>
  <si>
    <t>Book Depreciation for this Jur for Allocator (11) Calculation</t>
  </si>
  <si>
    <t>Depr Exp Prod Plant for this Jur for Allocator (11) Calc</t>
  </si>
  <si>
    <t>Depr Exp Trans Plant for this Jur for Allocator (11) Calc</t>
  </si>
  <si>
    <t>Depr Exp UG Plant for this Jur for Allocator (11) Calc</t>
  </si>
  <si>
    <t>Depr Exp Dist Plant for this Jur for Allocator (11) Calc</t>
  </si>
  <si>
    <t>Depr Exp Gen Plant for this Jur for Allocator (11) Calc</t>
  </si>
  <si>
    <t>Amort-Intangible Plant--MF for this Jur for Allocator (11) Calc</t>
  </si>
  <si>
    <t>Amort-Intangible Plant--PC for this Jur for Allocator (11) Calc</t>
  </si>
  <si>
    <t>Amort-Colstrip AFUDC for this Jur for Allocator (11) Calc</t>
  </si>
  <si>
    <t>Total Depr Exp/Amort for this Jur for Allocator (11) Calc</t>
  </si>
  <si>
    <t>Total Depr Exp/Amort for this Jur Rollup for Allocator (11) Calc</t>
  </si>
  <si>
    <t>Book Depreciation Allocator  for Allocator (11) Calculation</t>
  </si>
  <si>
    <t>Book Depreciation Allocator - Rounded  for Allocator (11) Calculation</t>
  </si>
  <si>
    <t>Sum Book Depreciation Allocator - Rounded  for Allocator (11) Calculation</t>
  </si>
  <si>
    <t>Rounding Jur</t>
  </si>
  <si>
    <t>Rounding Adjustment  for Allocator (11) Calculation</t>
  </si>
  <si>
    <t>Rate Cast Book Depreciation Allocator (11) Override</t>
  </si>
  <si>
    <t>ROO Book Depreciation Allocator (11)</t>
  </si>
  <si>
    <t>Book Depreciation Allocator - Rounded &amp; Adjusted (11)</t>
  </si>
  <si>
    <t>Total Intangible Plant for Net Electric Plant Calc (12)</t>
  </si>
  <si>
    <t>Total Production Plant for Net Electric Plant Calc (12)</t>
  </si>
  <si>
    <t>Total Transmission Plant for Net Electric Plant Calc (12)</t>
  </si>
  <si>
    <t>Total Distribution Plant for Net Electric Plant Calc (12)</t>
  </si>
  <si>
    <t>Total General Plant for Net Electric Plant Calc (12)</t>
  </si>
  <si>
    <t>Total 107XXX CWIP for Net Electric Plant Calc (12)</t>
  </si>
  <si>
    <t>Total Accumulated Depreciation for Net Electric Plant Calc (12)</t>
  </si>
  <si>
    <t>Total Accumulated Amortization for Net Electric Plant Calc (12)</t>
  </si>
  <si>
    <t>Total for Net Electric Plant Calc (12)</t>
  </si>
  <si>
    <t>Total for Net Electric Plant Calc (12) - Jurisdiction Rollup</t>
  </si>
  <si>
    <t>Net Electric Plant for Percent (12) Calculation</t>
  </si>
  <si>
    <t>Total Net Electric Plant for Percent (12) Calculation</t>
  </si>
  <si>
    <t>Net Electric Plant % (12)</t>
  </si>
  <si>
    <t>Rate Cast Net Electric Plant (12) Override</t>
  </si>
  <si>
    <t>ROO Net Electric Plant (12)</t>
  </si>
  <si>
    <t>Net Electric Plant % - Rounded (12)</t>
  </si>
  <si>
    <t>Net Gas Plant for Percent (12) Calculation</t>
  </si>
  <si>
    <t>Total Net Gas Plant  for Percent (12) Calculation</t>
  </si>
  <si>
    <t>Net Gas Plant % (12)</t>
  </si>
  <si>
    <t>Rate Cast Net Gas Plant (12) Override</t>
  </si>
  <si>
    <t>ROO Net Gas Plant (12)</t>
  </si>
  <si>
    <t>Net Gas Plant % - Rounded (12)</t>
  </si>
  <si>
    <t>NET PLANT % - Rounded (12)</t>
  </si>
  <si>
    <t>Common Net Plant (12)</t>
  </si>
  <si>
    <t>Common Jur 4-Factor Ratio (4)/ Net Plant (12)</t>
  </si>
  <si>
    <t>Net Electric General Plant % (13) ** MS 2/12/10 - This is a place holder, formul</t>
  </si>
  <si>
    <t>Net Allocated Schedule Ms for Percent (14) Calculation</t>
  </si>
  <si>
    <t>Total Net Allocated Schedule Ms  for Percent (14) Calculation</t>
  </si>
  <si>
    <t>Net Allocated Schedule Ms % (14)</t>
  </si>
  <si>
    <t>Rate Cast Net Allocated Schedule M % (14) Override</t>
  </si>
  <si>
    <t>ROO Net Allocated Schedule M % (14)</t>
  </si>
  <si>
    <t>Net Allocated Schedule Ms % - Rounded (14)</t>
  </si>
  <si>
    <t>Total Sales to Ultimate Customers for Jur</t>
  </si>
  <si>
    <t>Total Sales to Ultimate Customers for Jur Rollup</t>
  </si>
  <si>
    <t>Sales to Ultimate Customers % (15)</t>
  </si>
  <si>
    <t>Rate Cast - Sales to Ultimate Customers %  (15) Override</t>
  </si>
  <si>
    <t>ROO Sales to Ultimate Customers % (15)</t>
  </si>
  <si>
    <t>Sales to Ultimate Customers % (15) - Rounded</t>
  </si>
  <si>
    <t>Jurisdiction/Service JP Factor % (16)_x001C_</t>
  </si>
  <si>
    <t>Net Common Plant before DFIT for Percent (17) Calculation</t>
  </si>
  <si>
    <t>Net Common Plant before DFIT  for Percent (17) Calculation</t>
  </si>
  <si>
    <t>Net Common Plant before DFIT % (17)</t>
  </si>
  <si>
    <t>Rate Cast Net Common Plant before DFIT (17) Override</t>
  </si>
  <si>
    <t>ROO Net Common Plant before DFIT (17)</t>
  </si>
  <si>
    <t>Net Common Plant before DFIT % - Rounded (17)</t>
  </si>
  <si>
    <t>WrkCap Prop Tax Allocation Rate - ED-AN for Washington Electric</t>
  </si>
  <si>
    <t>WrkCap Prop Tax Allocation Rate - ED-AN for Idaho Electric</t>
  </si>
  <si>
    <t>WrkCap Prop Tax Allocation Rate - ED-AN for ED-WA</t>
  </si>
  <si>
    <t>WrkCap Prop Tax Allocation Rate - ED-WA</t>
  </si>
  <si>
    <t>WrkCap Prop Tax Allocation Rate - ED-AN for ED-ID</t>
  </si>
  <si>
    <t>WrkCap Prop Tax Allocation Rate - ED-ID</t>
  </si>
  <si>
    <t>WrkCap Production/Transmission Rate</t>
  </si>
  <si>
    <t>WrkCap Prop Tax Allocation Rate - ED-WA/ID</t>
  </si>
  <si>
    <t>WrkCap Prop Tax Allocation Rate - ED-ID/WA</t>
  </si>
  <si>
    <t>WrkCap Factor %  - ED-WA (20)</t>
  </si>
  <si>
    <t>WrkCap Factor %  - ED-ID (20)</t>
  </si>
  <si>
    <t>Situs - Gas - Underground Storage - from ROO-Plant Report</t>
  </si>
  <si>
    <t>Situs - Gas - Underground Storage - from Input (used prior to 201007 only)_x001C_</t>
  </si>
  <si>
    <t>Situs - Gas - Underground Storage</t>
  </si>
  <si>
    <t>Situs - Gas - Production</t>
  </si>
  <si>
    <t>Situs - Gas - Distribution - Gas - from ROO-Plant Report</t>
  </si>
  <si>
    <t>Situs - Gas - General - from ROO-Plant Report</t>
  </si>
  <si>
    <t>Situs - Gas - Distribution - from Input_x001C_</t>
  </si>
  <si>
    <t>Situs - Gas - General - from Input_x001C_</t>
  </si>
  <si>
    <t>Situs - Gas - Distribution</t>
  </si>
  <si>
    <t>Situs - Gas - General</t>
  </si>
  <si>
    <t>(-) 360200 Land &amp; Land Rights - Plant In-Service</t>
  </si>
  <si>
    <t>Electric Distribution Plant - Depr Bal</t>
  </si>
  <si>
    <t>Electric Distribution Plant - Depr Bal - Jur Allo Rollup</t>
  </si>
  <si>
    <t>Distribution Plant - Depreciable Base Allocator</t>
  </si>
  <si>
    <t>Distribution Plant - Depreciable Base Allocator - Rounded</t>
  </si>
  <si>
    <t>Electric - Distribution Plant - Depreciable Base Allocator - Rounded</t>
  </si>
  <si>
    <t>(-) 350XXX Land &amp; Land Rights - Plant In-Service</t>
  </si>
  <si>
    <t>Gas Underground Storage Plant - Depr Bal</t>
  </si>
  <si>
    <t>Gas Underground Storage Plant - Depr Bal - Jur Allo Rollup</t>
  </si>
  <si>
    <t>Gas Underground Storage Plant - Depreciable Base Allocator</t>
  </si>
  <si>
    <t>Gas Underground Storage Plant - Depreciable Base Allocator - Rounded</t>
  </si>
  <si>
    <t>Gas Distribution Plant - Plant In - Service - Total for this Jur Rollup</t>
  </si>
  <si>
    <t>374200 - Plant In - Service - Total for this Jur Rollup</t>
  </si>
  <si>
    <t>Gas Distribution - Plant In - Service - Total for this Jur Rollup</t>
  </si>
  <si>
    <t>Gas Distribution Plant - Plant In - Service - Direct Total for this Jur Rollup</t>
  </si>
  <si>
    <t>374200 - Plant In - Service - Direct Total for this Jur Rollup</t>
  </si>
  <si>
    <t>Gas Distribution - Plant In - Service - Direct Total for this Jur Rollup</t>
  </si>
  <si>
    <t>Gas Distribution Plant - Plant In - Service - Allocated Total for this Jur Rollu</t>
  </si>
  <si>
    <t>374200 - Plant In - Service - Allocated Total for this Jur Rollup</t>
  </si>
  <si>
    <t>Gas Distribution - Plant In - Service - Allocated Total for this Jur Rollup</t>
  </si>
  <si>
    <t>Gas Distribution - Plant In - Service - Direct for this Jurisdiction</t>
  </si>
  <si>
    <t>374200 - Plant In - Service - Direct for this Jurisdiction</t>
  </si>
  <si>
    <t>Gas Distribution - Plant In - Service - Direct %</t>
  </si>
  <si>
    <t>Gas Distribution - Plant In - Service - Direct % - Rounded</t>
  </si>
  <si>
    <t>Gas North - Gas Distribution - Plant In-Service - Direct % - Rounded</t>
  </si>
  <si>
    <t>Gas North - Gas Distribution - Plant In-Service - Allocated % - Rounded</t>
  </si>
  <si>
    <t>Gas North - Gas Distribution - Plant In-Service - Allocated % Applicable - Round</t>
  </si>
  <si>
    <t>Gas North - Gas Distribution - Plant In - Service - Direct % - Rounded</t>
  </si>
  <si>
    <t>Sum Direct %</t>
  </si>
  <si>
    <t>Gas Distribution - Plant In - Service - Allocated %</t>
  </si>
  <si>
    <t>Gas Distribution - Plant In - Service - Allocated % - Rounded</t>
  </si>
  <si>
    <t>392XXX - Plant In - Service - Total for this Jur Rollup</t>
  </si>
  <si>
    <t>392XXX - Plant In - Service - Direct for this Jurisdiction</t>
  </si>
  <si>
    <t>392XXX - Plant In - Service - Direct %</t>
  </si>
  <si>
    <t>392XXX - Plant In - Service - Direct % - Force Oregon Gas to 0%</t>
  </si>
  <si>
    <t>Transportation - Plant In-Service - Direct % - Rounded</t>
  </si>
  <si>
    <t>Electric - 392XXX - Plant In - Service - Direct % - Rounded</t>
  </si>
  <si>
    <t>Gas North - 392XXX - Plant In - Service - Direct % - Rounded</t>
  </si>
  <si>
    <t>392XXX - Plant In - Service - Allocated for this Jurisdiction</t>
  </si>
  <si>
    <t>392XXX - Plant In - Service - Allocated %</t>
  </si>
  <si>
    <t>392XXX - Plant In - Service - Allocated % - Rounded</t>
  </si>
  <si>
    <t>Electric - 392XXX - Plant In - Service - Allocated % - Rounded</t>
  </si>
  <si>
    <t>Gas North - 392XXX - Plant In - Service - Allocated % - Rounded</t>
  </si>
  <si>
    <t>Sum - Jurisdiction - Direct %</t>
  </si>
  <si>
    <t>Sum - Jur Rollup - Direct %</t>
  </si>
  <si>
    <t>Transportation - Plant In-Service - Allocated % - Rounded</t>
  </si>
  <si>
    <t>General Plant - Plant In - Service - Total for this Jur Rollup</t>
  </si>
  <si>
    <t>389XXX - Plant In - Service - Total for this Jur Rollup</t>
  </si>
  <si>
    <t>Non-Transportation - Plant In - Service - Total for this Jur Rollup</t>
  </si>
  <si>
    <t>General Plant - Plant In - Service - Direct for this Jurisdiction</t>
  </si>
  <si>
    <t>389XXX - Plant In - Service - Direct for this Jurisdiction</t>
  </si>
  <si>
    <t>Non-Transportation - Plant In - Service - Direct for this Jurisdiction</t>
  </si>
  <si>
    <t>Non-Transportation - Plant In - Service - Direct %</t>
  </si>
  <si>
    <t>Non-Transportation - Plant In - Service - Direct % - Force Oregon Gas to 0%</t>
  </si>
  <si>
    <t>Non-Transportation - Plant In-Service - Direct % - Rounded</t>
  </si>
  <si>
    <t>Electric - Non-Transportation - Plant In - Service - Direct % - Rounded</t>
  </si>
  <si>
    <t>Gas North - Non-Transportation - Plant In - Service - Direct % - Rounded</t>
  </si>
  <si>
    <t>Gas South - Non-Transportation - Plant In - Service - Direct % - Rounded</t>
  </si>
  <si>
    <t>Non-Transportation - Plant In-Service - Allocated % - Rounded</t>
  </si>
  <si>
    <t>Rate Cast - Direct Distribution Operating Exp Ratio (3) Manual Input Override_x001C_</t>
  </si>
  <si>
    <t>Rate Cast - Net Electric Distribution Plant (10) Manual Input Override_x001C_</t>
  </si>
  <si>
    <t>Rate Cast - Book Depreciation Allocator (11) Manual Input Override_x001C_</t>
  </si>
  <si>
    <t>Rate Cast - Net Electric Plant (12) Manual Input Override_x001C_</t>
  </si>
  <si>
    <t>Rate Cast - Net Gas Plant (12) Manual Input Override_x001C_</t>
  </si>
  <si>
    <t>Rate Cast - Net Allocated Schedule Ms % (14) Manual Input Override_x001C_</t>
  </si>
  <si>
    <t>Rate Cast - Municipal Occupation &amp; License Tax - Electric_x001C_</t>
  </si>
  <si>
    <t>Rate Cast - Municipal Occupation &amp; License Tax - Gas_x001C_</t>
  </si>
  <si>
    <t>Rate Cast - Sales to Ultimate Customers %  (15) Override_x001C_</t>
  </si>
  <si>
    <t>Rate Cast - Net Common Plant before DFIT (17) Manual Input Override_x001C_</t>
  </si>
  <si>
    <t>Federal Tax Rate_x001C_</t>
  </si>
  <si>
    <t>Idaho Tax Rate_x001C_</t>
  </si>
  <si>
    <t>Oregon State Tax Rate_x001C_</t>
  </si>
  <si>
    <t>PLANT - Electric/Gas Split - Electric %_x001C_</t>
  </si>
  <si>
    <t>PLANT - Gas N/S Split - North %_x001C_</t>
  </si>
  <si>
    <t>Entity = 1A</t>
  </si>
  <si>
    <t>Entity = 12A</t>
  </si>
  <si>
    <t>Entity = 12E</t>
  </si>
  <si>
    <t>Option = 12 Month Average of Monthly Averages</t>
  </si>
  <si>
    <t>12 month Total</t>
  </si>
  <si>
    <t>Option = 2 Month Average</t>
  </si>
  <si>
    <t>Latest Month</t>
  </si>
  <si>
    <t>Option = End of Period</t>
  </si>
  <si>
    <t>101000 PLANT IN SERVICE OWNED_x001C_</t>
  </si>
  <si>
    <t>101030 KFGS DISALLOWED PLANT/PLANT RE_x001C_</t>
  </si>
  <si>
    <t>101050 BOULDER PARK (BPK) DISALLOWED_x001C_</t>
  </si>
  <si>
    <t>101060 COYOTE SPRINGS (CS2) DISALLOWE_x001C_</t>
  </si>
  <si>
    <t>101100 PLANT IN SERVICE LEASED_x001C_</t>
  </si>
  <si>
    <t>101120 AIRPLANE IN SERVICE LEASED_x001C_</t>
  </si>
  <si>
    <t>102000 Plant purchased or sold._x001C_</t>
  </si>
  <si>
    <t>105000 Production properties held for future use._x001C_</t>
  </si>
  <si>
    <t>107000 CWIP_x001C_</t>
  </si>
  <si>
    <t>107010 CONSTRUCTION OVERHEAD A&amp;G_x001C_</t>
  </si>
  <si>
    <t>107020 CONSTRUCTION OVERHEAD PRODUCTI_x001C_</t>
  </si>
  <si>
    <t>107025 SAFETY CLOTHING - PRODUCTION_x001C_</t>
  </si>
  <si>
    <t>107030 CONSTRUCTION OVERHEAD TRANSMIS_x001C_</t>
  </si>
  <si>
    <t>107035 SAFETY CLOTHING - TRANSMISSION_x001C_</t>
  </si>
  <si>
    <t>107040 CONSTRUCTION OVERHEAD DISTRIBU_x001C_</t>
  </si>
  <si>
    <t>107045 SAFETY CLOTHING - DISTRIBUTION_x001C_</t>
  </si>
  <si>
    <t>107050 CONSTRUCTION OVERHEAD NORTH GA_x001C_</t>
  </si>
  <si>
    <t>107060 CONSTRUCTION OVERHEAD SOUTH GA_x001C_</t>
  </si>
  <si>
    <t>107990 CONSTRUCTION OVERHEAD OFFSET_x001C_</t>
  </si>
  <si>
    <t>108000 ACCUMULATED PROVISION DEPRECIA_x001C_</t>
  </si>
  <si>
    <t>108030 Accumulated Depreciation_x001C_</t>
  </si>
  <si>
    <t>108050 Accumulated Depreciation_x001C_</t>
  </si>
  <si>
    <t>108060 ACC AMT CS2 DISALLOWED PLANT_x001C_</t>
  </si>
  <si>
    <t>108070 ACC AMT LEASED AIRPLANE_x001C_</t>
  </si>
  <si>
    <t>111000 Accumulated Amortization &amp; Depletion_x001C_</t>
  </si>
  <si>
    <t>111100 Accumulated Amortization &amp; Depletion_x001C_</t>
  </si>
  <si>
    <t>114000 Plant acquisition adjustments._x001C_</t>
  </si>
  <si>
    <t>115000 Accumulated provision for amortization of electric pla_x001C_</t>
  </si>
  <si>
    <t>117100 Gas Stored-Recoverable Base Gas_x001C_</t>
  </si>
  <si>
    <t>121110 NON-UTILITY BUILDING_x001C_</t>
  </si>
  <si>
    <t>122000 ACC DEPR NONUTILITY PROPERTY_x001C_</t>
  </si>
  <si>
    <t>123000 INVESTMENT IN SPOKANE ENERGY_x001C_</t>
  </si>
  <si>
    <t>123010 INVESTMENT IN AVISTA CAPITAL I_x001C_</t>
  </si>
  <si>
    <t>123100 STOCK INVESTMENT IN SUBS_x001C_</t>
  </si>
  <si>
    <t>123120 EQUITY INVESTMENT IN SUBS_x001C_</t>
  </si>
  <si>
    <t>123125 ECOVA STOCK COMPENSATION_x001C_</t>
  </si>
  <si>
    <t>123130 OCI INVESTMENT IN SUBS_x001C_</t>
  </si>
  <si>
    <t>123210 INVESTMENT IN AVISTA ENERGY_x001C_</t>
  </si>
  <si>
    <t>123280 INVESTMENT IN AVISTA LABS_x001C_</t>
  </si>
  <si>
    <t>124080 OTHER INVESTMENT-TOPRS_x001C_</t>
  </si>
  <si>
    <t>124100 OTHER INVESTMENT-MISCELLANEOUS_x001C_</t>
  </si>
  <si>
    <t>124200 TAX-EXEMPT AUCTION RATE SECURI_x001C_</t>
  </si>
  <si>
    <t>124350 Other investments._x001C_</t>
  </si>
  <si>
    <t>124600 OTHER INVEST-COLI CASH VAL_x001C_</t>
  </si>
  <si>
    <t>124610 OTHER INVEST-COLI BORROWINGS_x001C_</t>
  </si>
  <si>
    <t>124680 OTHER INVESTMENT-WZN LOANS ORE_x001C_</t>
  </si>
  <si>
    <t>124750 OTHER INVEST-ESOP CONTRA ACCOU_x001C_</t>
  </si>
  <si>
    <t>124800 OTHER INVESTMENT-LAND SALES_x001C_</t>
  </si>
  <si>
    <t>124810 OTHER INVEST-LUCAS NOTES REC_x001C_</t>
  </si>
  <si>
    <t>124900 Other investments._x001C_</t>
  </si>
  <si>
    <t>124930 Other investments._x001C_</t>
  </si>
  <si>
    <t>124950_x001C_</t>
  </si>
  <si>
    <t>128150_x001C_</t>
  </si>
  <si>
    <t>128155_x001C_</t>
  </si>
  <si>
    <t>128160_x001C_</t>
  </si>
  <si>
    <t>128170_x001C_</t>
  </si>
  <si>
    <t>128250_x001C_</t>
  </si>
  <si>
    <t>128300_x001C_</t>
  </si>
  <si>
    <t>128681_x001C_</t>
  </si>
  <si>
    <t>131100_x001C_</t>
  </si>
  <si>
    <t>131110_x001C_</t>
  </si>
  <si>
    <t>131120_x001C_</t>
  </si>
  <si>
    <t>131130_x001C_</t>
  </si>
  <si>
    <t>131140_x001C_</t>
  </si>
  <si>
    <t>131150_x001C_</t>
  </si>
  <si>
    <t>131160_x001C_</t>
  </si>
  <si>
    <t>131170_x001C_</t>
  </si>
  <si>
    <t>131200_x001C_</t>
  </si>
  <si>
    <t>131400_x001C_</t>
  </si>
  <si>
    <t>134100_x001C_</t>
  </si>
  <si>
    <t>134120_x001C_</t>
  </si>
  <si>
    <t>134121_x001C_</t>
  </si>
  <si>
    <t>134122_x001C_</t>
  </si>
  <si>
    <t>134150_x001C_</t>
  </si>
  <si>
    <t>134200_x001C_</t>
  </si>
  <si>
    <t>134300_x001C_</t>
  </si>
  <si>
    <t>134500_x001C_</t>
  </si>
  <si>
    <t>135100_x001C_</t>
  </si>
  <si>
    <t>135200_x001C_</t>
  </si>
  <si>
    <t>135400_x001C_</t>
  </si>
  <si>
    <t>135420_x001C_</t>
  </si>
  <si>
    <t>135430_x001C_</t>
  </si>
  <si>
    <t>135440_x001C_</t>
  </si>
  <si>
    <t>135450_x001C_</t>
  </si>
  <si>
    <t>135600_x001C_</t>
  </si>
  <si>
    <t>135630_x001C_</t>
  </si>
  <si>
    <t>136000_x001C_</t>
  </si>
  <si>
    <t>136050_x001C_</t>
  </si>
  <si>
    <t>136150_x001C_</t>
  </si>
  <si>
    <t>136200_x001C_</t>
  </si>
  <si>
    <t>136300_x001C_</t>
  </si>
  <si>
    <t>136510_x001C_</t>
  </si>
  <si>
    <t>141000_x001C_</t>
  </si>
  <si>
    <t>141150_x001C_</t>
  </si>
  <si>
    <t>142100_x001C_</t>
  </si>
  <si>
    <t>142150_x001C_</t>
  </si>
  <si>
    <t>142200_x001C_</t>
  </si>
  <si>
    <t>142350_x001C_</t>
  </si>
  <si>
    <t>142500_x001C_</t>
  </si>
  <si>
    <t>142510_x001C_</t>
  </si>
  <si>
    <t>142600_x001C_</t>
  </si>
  <si>
    <t>142610_x001C_</t>
  </si>
  <si>
    <t>142780_x001C_</t>
  </si>
  <si>
    <t>142900_x001C_</t>
  </si>
  <si>
    <t>143020_x001C_</t>
  </si>
  <si>
    <t>143025_x001C_</t>
  </si>
  <si>
    <t>143050_x001C_</t>
  </si>
  <si>
    <t>143100_x001C_</t>
  </si>
  <si>
    <t>143200_x001C_</t>
  </si>
  <si>
    <t>143210_x001C_</t>
  </si>
  <si>
    <t>143300_x001C_</t>
  </si>
  <si>
    <t>143350_x001C_</t>
  </si>
  <si>
    <t>143390_x001C_</t>
  </si>
  <si>
    <t>143500_x001C_</t>
  </si>
  <si>
    <t>143501_x001C_</t>
  </si>
  <si>
    <t>143502_x001C_</t>
  </si>
  <si>
    <t>143510_x001C_</t>
  </si>
  <si>
    <t>143550_x001C_</t>
  </si>
  <si>
    <t>143800_x001C_</t>
  </si>
  <si>
    <t>143900_x001C_</t>
  </si>
  <si>
    <t>144000_x001C_</t>
  </si>
  <si>
    <t>144010_x001C_</t>
  </si>
  <si>
    <t>144030_x001C_</t>
  </si>
  <si>
    <t>144080_x001C_</t>
  </si>
  <si>
    <t>144140_x001C_</t>
  </si>
  <si>
    <t>144200_x001C_</t>
  </si>
  <si>
    <t>144600_x001C_</t>
  </si>
  <si>
    <t>144610_x001C_</t>
  </si>
  <si>
    <t>144700_x001C_</t>
  </si>
  <si>
    <t>144990_x001C_</t>
  </si>
  <si>
    <t>145000_x001C_</t>
  </si>
  <si>
    <t>146000_x001C_</t>
  </si>
  <si>
    <t>146100_x001C_</t>
  </si>
  <si>
    <t>146150_x001C_</t>
  </si>
  <si>
    <t>146200_x001C_</t>
  </si>
  <si>
    <t>146205_x001C_</t>
  </si>
  <si>
    <t>146210_x001C_</t>
  </si>
  <si>
    <t>146240_x001C_</t>
  </si>
  <si>
    <t>146250_x001C_</t>
  </si>
  <si>
    <t>146260_x001C_</t>
  </si>
  <si>
    <t>146290_x001C_</t>
  </si>
  <si>
    <t>146300_x001C_</t>
  </si>
  <si>
    <t>146310_x001C_</t>
  </si>
  <si>
    <t>146320_x001C_</t>
  </si>
  <si>
    <t>146340_x001C_</t>
  </si>
  <si>
    <t>146360_x001C_</t>
  </si>
  <si>
    <t>146370_x001C_</t>
  </si>
  <si>
    <t>146500_x001C_</t>
  </si>
  <si>
    <t>146610_x001C_</t>
  </si>
  <si>
    <t>151120 FUEL STOCK COAL-COLSTRIP_x001C_</t>
  </si>
  <si>
    <t>151210 FUEL STOCK HOG FUEL-KFGS_x001C_</t>
  </si>
  <si>
    <t>151310_x001C_</t>
  </si>
  <si>
    <t>151410_x001C_</t>
  </si>
  <si>
    <t>154100 PLANT MATERIALS &amp; OPER SUPPLIE_x001C_</t>
  </si>
  <si>
    <t>154300 PLANT MAT &amp; OPER SUP-COYOTE SP_x001C_</t>
  </si>
  <si>
    <t>154400 PLANT MAT &amp; OPER SUP-COLSTRIP_x001C_</t>
  </si>
  <si>
    <t>154500 SUPPLY CHAIN RECEIVING INVENTO_x001C_</t>
  </si>
  <si>
    <t>154550 SUPPLY CHAIN AVERAGE COST VARI_x001C_</t>
  </si>
  <si>
    <t>154560 SUPPLY CHAIN INVOICE PRICE VAR_x001C_</t>
  </si>
  <si>
    <t>163000 STORES EXPENSE UNDISTRIBUTED_x001C_</t>
  </si>
  <si>
    <t>163200 STORES EXPENSE-SUPPLY CHAIN IN_x001C_</t>
  </si>
  <si>
    <t>163998 COMMON WORKING CAPITAL_x001C_</t>
  </si>
  <si>
    <t>163999 WA WORKING CAPITAL_x001C_</t>
  </si>
  <si>
    <t>164100 Liquefied natural gas held for processing._x001C_</t>
  </si>
  <si>
    <t>164105 Liquefied natural gas held for processing._x001C_</t>
  </si>
  <si>
    <t>164110 Liquefied natural gas held for processing._x001C_</t>
  </si>
  <si>
    <t>164115_x001C_</t>
  </si>
  <si>
    <t>164200 Liquefied natural gas held for processing._x001C_</t>
  </si>
  <si>
    <t>164230_x001C_</t>
  </si>
  <si>
    <t>165100_x001C_</t>
  </si>
  <si>
    <t>165120_x001C_</t>
  </si>
  <si>
    <t>165130_x001C_</t>
  </si>
  <si>
    <t>165140_x001C_</t>
  </si>
  <si>
    <t>165150_x001C_</t>
  </si>
  <si>
    <t>165170_x001C_</t>
  </si>
  <si>
    <t>165180_x001C_</t>
  </si>
  <si>
    <t>165190_x001C_</t>
  </si>
  <si>
    <t>165191_x001C_</t>
  </si>
  <si>
    <t>165200_x001C_</t>
  </si>
  <si>
    <t>165210_x001C_</t>
  </si>
  <si>
    <t>165220_x001C_</t>
  </si>
  <si>
    <t>165230_x001C_</t>
  </si>
  <si>
    <t>165240_x001C_</t>
  </si>
  <si>
    <t>165250_x001C_</t>
  </si>
  <si>
    <t>165260_x001C_</t>
  </si>
  <si>
    <t>165270_x001C_</t>
  </si>
  <si>
    <t>165280_x001C_</t>
  </si>
  <si>
    <t>165312_x001C_</t>
  </si>
  <si>
    <t>165320_x001C_</t>
  </si>
  <si>
    <t>165340_x001C_</t>
  </si>
  <si>
    <t>165350_x001C_</t>
  </si>
  <si>
    <t>165360_x001C_</t>
  </si>
  <si>
    <t>165370_x001C_</t>
  </si>
  <si>
    <t>165380_x001C_</t>
  </si>
  <si>
    <t>165390_x001C_</t>
  </si>
  <si>
    <t>165545_x001C_</t>
  </si>
  <si>
    <t>165550_x001C_</t>
  </si>
  <si>
    <t>165681_x001C_</t>
  </si>
  <si>
    <t>165810_x001C_</t>
  </si>
  <si>
    <t>171000_x001C_</t>
  </si>
  <si>
    <t>172500_x001C_</t>
  </si>
  <si>
    <t>172510_x001C_</t>
  </si>
  <si>
    <t>174050_x001C_</t>
  </si>
  <si>
    <t>174100_x001C_</t>
  </si>
  <si>
    <t>174500_x001C_</t>
  </si>
  <si>
    <t>175740_x001C_</t>
  </si>
  <si>
    <t>175750_x001C_</t>
  </si>
  <si>
    <t>176100_x001C_</t>
  </si>
  <si>
    <t>176110_x001C_</t>
  </si>
  <si>
    <t>176740_x001C_</t>
  </si>
  <si>
    <t>176745_x001C_</t>
  </si>
  <si>
    <t>176750_x001C_</t>
  </si>
  <si>
    <t>181330_x001C_</t>
  </si>
  <si>
    <t>181750_x001C_</t>
  </si>
  <si>
    <t>181860_x001C_</t>
  </si>
  <si>
    <t>181870_x001C_</t>
  </si>
  <si>
    <t>181880_x001C_</t>
  </si>
  <si>
    <t>181930_x001C_</t>
  </si>
  <si>
    <t>181950_x001C_</t>
  </si>
  <si>
    <t>181960_x001C_</t>
  </si>
  <si>
    <t>181990_x001C_</t>
  </si>
  <si>
    <t>182300_x001C_</t>
  </si>
  <si>
    <t>182301_x001C_</t>
  </si>
  <si>
    <t>182305_x001C_</t>
  </si>
  <si>
    <t>182310 Other regulatory assets._x001C_</t>
  </si>
  <si>
    <t>182312 Other regulatory assets._x001C_</t>
  </si>
  <si>
    <t>182315_x001C_</t>
  </si>
  <si>
    <t>182316_x001C_</t>
  </si>
  <si>
    <t>182320_x001C_</t>
  </si>
  <si>
    <t>182321_x001C_</t>
  </si>
  <si>
    <t>182322 Other regulatory assets._x001C_</t>
  </si>
  <si>
    <t>182323 Other regulatory assets._x001C_</t>
  </si>
  <si>
    <t>182324 Other regulatory assets._x001C_</t>
  </si>
  <si>
    <t>182325 Other regulatory assets._x001C_</t>
  </si>
  <si>
    <t>182328_x001C_</t>
  </si>
  <si>
    <t>182329_x001C_</t>
  </si>
  <si>
    <t>182330_x001C_</t>
  </si>
  <si>
    <t>182333 Other regulatory assets._x001C_</t>
  </si>
  <si>
    <t>182335 Other regulatory assets._x001C_</t>
  </si>
  <si>
    <t>182340_x001C_</t>
  </si>
  <si>
    <t>182345_x001C_</t>
  </si>
  <si>
    <t>182346_x001C_</t>
  </si>
  <si>
    <t>182350_x001C_</t>
  </si>
  <si>
    <t>182351_x001C_</t>
  </si>
  <si>
    <t>182355_x001C_</t>
  </si>
  <si>
    <t>182360_x001C_</t>
  </si>
  <si>
    <t>182362_x001C_</t>
  </si>
  <si>
    <t>182365_x001C_</t>
  </si>
  <si>
    <t>182370_x001C_</t>
  </si>
  <si>
    <t>182372_x001C_</t>
  </si>
  <si>
    <t>182374_x001C_</t>
  </si>
  <si>
    <t>182375_x001C_</t>
  </si>
  <si>
    <t>182376_x001C_</t>
  </si>
  <si>
    <t>182380_x001C_</t>
  </si>
  <si>
    <t>182381 Other regulatory assets._x001C_</t>
  </si>
  <si>
    <t>182382 Other regulatory assets._x001C_</t>
  </si>
  <si>
    <t>182383_x001C_</t>
  </si>
  <si>
    <t>182384_x001C_</t>
  </si>
  <si>
    <t>182385_x001C_</t>
  </si>
  <si>
    <t>182386_x001C_</t>
  </si>
  <si>
    <t>182387_x001C_</t>
  </si>
  <si>
    <t>182389_x001C_</t>
  </si>
  <si>
    <t>182390_x001C_</t>
  </si>
  <si>
    <t>182395_x001C_</t>
  </si>
  <si>
    <t>182396_x001C_</t>
  </si>
  <si>
    <t>182399_x001C_</t>
  </si>
  <si>
    <t>182740_x001C_</t>
  </si>
  <si>
    <t>183000_x001C_</t>
  </si>
  <si>
    <t>184020_x001C_</t>
  </si>
  <si>
    <t>184054_x001C_</t>
  </si>
  <si>
    <t>184055_x001C_</t>
  </si>
  <si>
    <t>184057_x001C_</t>
  </si>
  <si>
    <t>184058_x001C_</t>
  </si>
  <si>
    <t>184068_x001C_</t>
  </si>
  <si>
    <t>184100_x001C_</t>
  </si>
  <si>
    <t>184150_x001C_</t>
  </si>
  <si>
    <t>184200_x001C_</t>
  </si>
  <si>
    <t>184250_x001C_</t>
  </si>
  <si>
    <t>184260_x001C_</t>
  </si>
  <si>
    <t>184270_x001C_</t>
  </si>
  <si>
    <t>184290_x001C_</t>
  </si>
  <si>
    <t>184300_x001C_</t>
  </si>
  <si>
    <t>184400_x001C_</t>
  </si>
  <si>
    <t>184500_x001C_</t>
  </si>
  <si>
    <t>184800_x001C_</t>
  </si>
  <si>
    <t>184900_x001C_</t>
  </si>
  <si>
    <t>184996_x001C_</t>
  </si>
  <si>
    <t>184997_x001C_</t>
  </si>
  <si>
    <t>184998_x001C_</t>
  </si>
  <si>
    <t>184999_x001C_</t>
  </si>
  <si>
    <t>186000_x001C_</t>
  </si>
  <si>
    <t>186010_x001C_</t>
  </si>
  <si>
    <t>186020_x001C_</t>
  </si>
  <si>
    <t>186030_x001C_</t>
  </si>
  <si>
    <t>186035_x001C_</t>
  </si>
  <si>
    <t>186040_x001C_</t>
  </si>
  <si>
    <t>186045_x001C_</t>
  </si>
  <si>
    <t>186050_x001C_</t>
  </si>
  <si>
    <t>186055_x001C_</t>
  </si>
  <si>
    <t>186060_x001C_</t>
  </si>
  <si>
    <t>186100 Miscellaneous deferred debits._x001C_</t>
  </si>
  <si>
    <t>186155_x001C_</t>
  </si>
  <si>
    <t>186170_x001C_</t>
  </si>
  <si>
    <t>186180_x001C_</t>
  </si>
  <si>
    <t>186200_x001C_</t>
  </si>
  <si>
    <t>186205_x001C_</t>
  </si>
  <si>
    <t>186210_x001C_</t>
  </si>
  <si>
    <t>186270_x001C_</t>
  </si>
  <si>
    <t>186280_x001C_</t>
  </si>
  <si>
    <t>186290_x001C_</t>
  </si>
  <si>
    <t>186312_x001C_</t>
  </si>
  <si>
    <t>186320_x001C_</t>
  </si>
  <si>
    <t>186321_x001C_</t>
  </si>
  <si>
    <t>186322_x001C_</t>
  </si>
  <si>
    <t>186328_x001C_</t>
  </si>
  <si>
    <t>186330_x001C_</t>
  </si>
  <si>
    <t>186350_x001C_</t>
  </si>
  <si>
    <t>186360 Other regulatory assets._x001C_</t>
  </si>
  <si>
    <t>186365_x001C_</t>
  </si>
  <si>
    <t>186370_x001C_</t>
  </si>
  <si>
    <t>186380_x001C_</t>
  </si>
  <si>
    <t>186382 Other regulatory assets._x001C_</t>
  </si>
  <si>
    <t>186390_x001C_</t>
  </si>
  <si>
    <t>186400_x001C_</t>
  </si>
  <si>
    <t>186401_x001C_</t>
  </si>
  <si>
    <t>186410_x001C_</t>
  </si>
  <si>
    <t>186420_x001C_</t>
  </si>
  <si>
    <t>186430_x001C_</t>
  </si>
  <si>
    <t>186460_x001C_</t>
  </si>
  <si>
    <t>186650_x001C_</t>
  </si>
  <si>
    <t>186700_x001C_</t>
  </si>
  <si>
    <t>186710 Miscellaneous deferred debits._x001C_</t>
  </si>
  <si>
    <t>186800 Miscellaneous deferred debits._x001C_</t>
  </si>
  <si>
    <t>186810 Miscellaneous deferred debits._x001C_</t>
  </si>
  <si>
    <t>186820_x001C_</t>
  </si>
  <si>
    <t>186830_x001C_</t>
  </si>
  <si>
    <t>186840_x001C_</t>
  </si>
  <si>
    <t>186850_x001C_</t>
  </si>
  <si>
    <t>186860_x001C_</t>
  </si>
  <si>
    <t>186870_x001C_</t>
  </si>
  <si>
    <t>186880_x001C_</t>
  </si>
  <si>
    <t>186890_x001C_</t>
  </si>
  <si>
    <t>186900_x001C_</t>
  </si>
  <si>
    <t>186910_x001C_</t>
  </si>
  <si>
    <t>186920_x001C_</t>
  </si>
  <si>
    <t>186980_x001C_</t>
  </si>
  <si>
    <t>186990_x001C_</t>
  </si>
  <si>
    <t>189860_x001C_</t>
  </si>
  <si>
    <t>190000 Accumulated deferred income taxes._x001C_</t>
  </si>
  <si>
    <t>190005_x001C_</t>
  </si>
  <si>
    <t>190010_x001C_</t>
  </si>
  <si>
    <t>190020_x001C_</t>
  </si>
  <si>
    <t>190025_x001C_</t>
  </si>
  <si>
    <t>190030_x001C_</t>
  </si>
  <si>
    <t>190040 Accumulated deferred income taxes._x001C_</t>
  </si>
  <si>
    <t>190050_x001C_</t>
  </si>
  <si>
    <t>190060_x001C_</t>
  </si>
  <si>
    <t>190070_x001C_</t>
  </si>
  <si>
    <t>190080_x001C_</t>
  </si>
  <si>
    <t>190090_x001C_</t>
  </si>
  <si>
    <t>190100_x001C_</t>
  </si>
  <si>
    <t>190110 Accumulated deferred income taxes._x001C_</t>
  </si>
  <si>
    <t>190120_x001C_</t>
  </si>
  <si>
    <t>190122_x001C_</t>
  </si>
  <si>
    <t>190130_x001C_</t>
  </si>
  <si>
    <t>190140_x001C_</t>
  </si>
  <si>
    <t>190150 Accumulated deferred income taxes._x001C_</t>
  </si>
  <si>
    <t>190151_x001C_</t>
  </si>
  <si>
    <t>190155_x001C_</t>
  </si>
  <si>
    <t>190160_x001C_</t>
  </si>
  <si>
    <t>190170_x001C_</t>
  </si>
  <si>
    <t>190180 Accumulated deferred income taxes._x001C_</t>
  </si>
  <si>
    <t>190190_x001C_</t>
  </si>
  <si>
    <t>190200 Accumulated deferred income taxes._x001C_</t>
  </si>
  <si>
    <t>190210_x001C_</t>
  </si>
  <si>
    <t>190220_x001C_</t>
  </si>
  <si>
    <t>190230_x001C_</t>
  </si>
  <si>
    <t>190240_x001C_</t>
  </si>
  <si>
    <t>190250_x001C_</t>
  </si>
  <si>
    <t>190260_x001C_</t>
  </si>
  <si>
    <t>190300_x001C_</t>
  </si>
  <si>
    <t>190310_x001C_</t>
  </si>
  <si>
    <t>190325_x001C_</t>
  </si>
  <si>
    <t>190331_x001C_</t>
  </si>
  <si>
    <t>190335_x001C_</t>
  </si>
  <si>
    <t>190360_x001C_</t>
  </si>
  <si>
    <t>190390_x001C_</t>
  </si>
  <si>
    <t>190400_x001C_</t>
  </si>
  <si>
    <t>190420 Accumulated deferred income taxes._x001C_</t>
  </si>
  <si>
    <t>190450 Accumulated deferred income taxes._x001C_</t>
  </si>
  <si>
    <t>190500_x001C_</t>
  </si>
  <si>
    <t>190510_x001C_</t>
  </si>
  <si>
    <t>190540_x001C_</t>
  </si>
  <si>
    <t>190600_x001C_</t>
  </si>
  <si>
    <t>190610 Accumulated deferred income taxes._x001C_</t>
  </si>
  <si>
    <t>190615_x001C_</t>
  </si>
  <si>
    <t>190740_x001C_</t>
  </si>
  <si>
    <t>190741_x001C_</t>
  </si>
  <si>
    <t>190800 Accumulated deferred income taxes._x001C_</t>
  </si>
  <si>
    <t>190810 Accumulated deferred income taxes._x001C_</t>
  </si>
  <si>
    <t>190820 Accumulated deferred income taxes._x001C_</t>
  </si>
  <si>
    <t>190821_x001C_</t>
  </si>
  <si>
    <t>190822_x001C_</t>
  </si>
  <si>
    <t>190830 Accumulated deferred income taxes._x001C_</t>
  </si>
  <si>
    <t>190840 Accumulated deferred income taxes._x001C_</t>
  </si>
  <si>
    <t>190850 Accumulated deferred income taxes._x001C_</t>
  </si>
  <si>
    <t>190880_x001C_</t>
  </si>
  <si>
    <t>190950_x001C_</t>
  </si>
  <si>
    <t>191000 Unrecovered purchased gas costs._x001C_</t>
  </si>
  <si>
    <t>191001_x001C_</t>
  </si>
  <si>
    <t>191005_x001C_</t>
  </si>
  <si>
    <t>191010_x001C_</t>
  </si>
  <si>
    <t>191015_x001C_</t>
  </si>
  <si>
    <t>191020_x001C_</t>
  </si>
  <si>
    <t>191025_x001C_</t>
  </si>
  <si>
    <t>191500_x001C_</t>
  </si>
  <si>
    <t>191710_x001C_</t>
  </si>
  <si>
    <t>191711_x001C_</t>
  </si>
  <si>
    <t>191720_x001C_</t>
  </si>
  <si>
    <t>191721_x001C_</t>
  </si>
  <si>
    <t>191722_x001C_</t>
  </si>
  <si>
    <t>191723_x001C_</t>
  </si>
  <si>
    <t>191724_x001C_</t>
  </si>
  <si>
    <t>191890_x001C_</t>
  </si>
  <si>
    <t>191899_x001C_</t>
  </si>
  <si>
    <t>191900_x001C_</t>
  </si>
  <si>
    <t>191901_x001C_</t>
  </si>
  <si>
    <t>191902_x001C_</t>
  </si>
  <si>
    <t>191903_x001C_</t>
  </si>
  <si>
    <t>191904_x001C_</t>
  </si>
  <si>
    <t>191905_x001C_</t>
  </si>
  <si>
    <t>191906_x001C_</t>
  </si>
  <si>
    <t>191907_x001C_</t>
  </si>
  <si>
    <t>191908_x001C_</t>
  </si>
  <si>
    <t>191909_x001C_</t>
  </si>
  <si>
    <t>191910_x001C_</t>
  </si>
  <si>
    <t>191911_x001C_</t>
  </si>
  <si>
    <t>191912_x001C_</t>
  </si>
  <si>
    <t>191980_x001C_</t>
  </si>
  <si>
    <t>191990_x001C_</t>
  </si>
  <si>
    <t>200000_x001C_</t>
  </si>
  <si>
    <t>201000_x001C_</t>
  </si>
  <si>
    <t>211000_x001C_</t>
  </si>
  <si>
    <t>214000_x001C_</t>
  </si>
  <si>
    <t>214010_x001C_</t>
  </si>
  <si>
    <t>214030_x001C_</t>
  </si>
  <si>
    <t>214040_x001C_</t>
  </si>
  <si>
    <t>214050_x001C_</t>
  </si>
  <si>
    <t>214060_x001C_</t>
  </si>
  <si>
    <t>214870_x001C_</t>
  </si>
  <si>
    <t>215100_x001C_</t>
  </si>
  <si>
    <t>216000_x001C_</t>
  </si>
  <si>
    <t>216100_x001C_</t>
  </si>
  <si>
    <t>216150_x001C_</t>
  </si>
  <si>
    <t>219000_x001C_</t>
  </si>
  <si>
    <t>219100_x001C_</t>
  </si>
  <si>
    <t>219200_x001C_</t>
  </si>
  <si>
    <t>219300_x001C_</t>
  </si>
  <si>
    <t>219400_x001C_</t>
  </si>
  <si>
    <t>219500_x001C_</t>
  </si>
  <si>
    <t>221160_x001C_</t>
  </si>
  <si>
    <t>221300_x001C_</t>
  </si>
  <si>
    <t>221330_x001C_</t>
  </si>
  <si>
    <t>221331_x001C_</t>
  </si>
  <si>
    <t>221332_x001C_</t>
  </si>
  <si>
    <t>221333_x001C_</t>
  </si>
  <si>
    <t>221334_x001C_</t>
  </si>
  <si>
    <t>221335_x001C_</t>
  </si>
  <si>
    <t>221336_x001C_</t>
  </si>
  <si>
    <t>221340_x001C_</t>
  </si>
  <si>
    <t>221350_x001C_</t>
  </si>
  <si>
    <t>221360_x001C_</t>
  </si>
  <si>
    <t>221370_x001C_</t>
  </si>
  <si>
    <t>221380_x001C_</t>
  </si>
  <si>
    <t>221390_x001C_</t>
  </si>
  <si>
    <t>221400_x001C_</t>
  </si>
  <si>
    <t>221410_x001C_</t>
  </si>
  <si>
    <t>221420_x001C_</t>
  </si>
  <si>
    <t>221430_x001C_</t>
  </si>
  <si>
    <t>221440_x001C_</t>
  </si>
  <si>
    <t>221450_x001C_</t>
  </si>
  <si>
    <t>221460_x001C_</t>
  </si>
  <si>
    <t>221470_x001C_</t>
  </si>
  <si>
    <t>221480_x001C_</t>
  </si>
  <si>
    <t>221500_x001C_</t>
  </si>
  <si>
    <t>221520_x001C_</t>
  </si>
  <si>
    <t>221540_x001C_</t>
  </si>
  <si>
    <t>221550_x001C_</t>
  </si>
  <si>
    <t>221560_x001C_</t>
  </si>
  <si>
    <t>221570_x001C_</t>
  </si>
  <si>
    <t>221580_x001C_</t>
  </si>
  <si>
    <t>222000_x001C_</t>
  </si>
  <si>
    <t>223010_x001C_</t>
  </si>
  <si>
    <t>223300_x001C_</t>
  </si>
  <si>
    <t>223310_x001C_</t>
  </si>
  <si>
    <t>223320_x001C_</t>
  </si>
  <si>
    <t>224100_x001C_</t>
  </si>
  <si>
    <t>224500_x001C_</t>
  </si>
  <si>
    <t>224550_x001C_</t>
  </si>
  <si>
    <t>224600_x001C_</t>
  </si>
  <si>
    <t>224610_x001C_</t>
  </si>
  <si>
    <t>224620_x001C_</t>
  </si>
  <si>
    <t>224640_x001C_</t>
  </si>
  <si>
    <t>224650_x001C_</t>
  </si>
  <si>
    <t>225000_x001C_</t>
  </si>
  <si>
    <t>226000_x001C_</t>
  </si>
  <si>
    <t>227000_x001C_</t>
  </si>
  <si>
    <t>228000 Accumulated miscellaneous operating provisions._x001C_</t>
  </si>
  <si>
    <t>228200_x001C_</t>
  </si>
  <si>
    <t>228210_x001C_</t>
  </si>
  <si>
    <t>228300_x001C_</t>
  </si>
  <si>
    <t>228301_x001C_</t>
  </si>
  <si>
    <t>228310_x001C_</t>
  </si>
  <si>
    <t>228311_x001C_</t>
  </si>
  <si>
    <t>228320_x001C_</t>
  </si>
  <si>
    <t>228321_x001C_</t>
  </si>
  <si>
    <t>228330_x001C_</t>
  </si>
  <si>
    <t>228331_x001C_</t>
  </si>
  <si>
    <t>228335_x001C_</t>
  </si>
  <si>
    <t>228340_x001C_</t>
  </si>
  <si>
    <t>228350_x001C_</t>
  </si>
  <si>
    <t>228351_x001C_</t>
  </si>
  <si>
    <t>228399_x001C_</t>
  </si>
  <si>
    <t>228410_x001C_</t>
  </si>
  <si>
    <t>230000_x001C_</t>
  </si>
  <si>
    <t>231000_x001C_</t>
  </si>
  <si>
    <t>232000 Accounts Payable_x001C_</t>
  </si>
  <si>
    <t>232100_x001C_</t>
  </si>
  <si>
    <t>232110_x001C_</t>
  </si>
  <si>
    <t>232120_x001C_</t>
  </si>
  <si>
    <t>232130_x001C_</t>
  </si>
  <si>
    <t>232135_x001C_</t>
  </si>
  <si>
    <t>232140_x001C_</t>
  </si>
  <si>
    <t>232150_x001C_</t>
  </si>
  <si>
    <t>232160_x001C_</t>
  </si>
  <si>
    <t>232170_x001C_</t>
  </si>
  <si>
    <t>232180_x001C_</t>
  </si>
  <si>
    <t>232200_x001C_</t>
  </si>
  <si>
    <t>232250_x001C_</t>
  </si>
  <si>
    <t>232300_x001C_</t>
  </si>
  <si>
    <t>232350_x001C_</t>
  </si>
  <si>
    <t>232370_x001C_</t>
  </si>
  <si>
    <t>232380_x001C_</t>
  </si>
  <si>
    <t>232390_x001C_</t>
  </si>
  <si>
    <t>232400_x001C_</t>
  </si>
  <si>
    <t>232500_x001C_</t>
  </si>
  <si>
    <t>232545_x001C_</t>
  </si>
  <si>
    <t>232600_x001C_</t>
  </si>
  <si>
    <t>232605_x001C_</t>
  </si>
  <si>
    <t>232610_x001C_</t>
  </si>
  <si>
    <t>232620_x001C_</t>
  </si>
  <si>
    <t>232630_x001C_</t>
  </si>
  <si>
    <t>232640_x001C_</t>
  </si>
  <si>
    <t>232650_x001C_</t>
  </si>
  <si>
    <t>232660_x001C_</t>
  </si>
  <si>
    <t>232670_x001C_</t>
  </si>
  <si>
    <t>232681_x001C_</t>
  </si>
  <si>
    <t>232700_x001C_</t>
  </si>
  <si>
    <t>232710_x001C_</t>
  </si>
  <si>
    <t>232800_x001C_</t>
  </si>
  <si>
    <t>232810_x001C_</t>
  </si>
  <si>
    <t>232990_x001C_</t>
  </si>
  <si>
    <t>233120_x001C_</t>
  </si>
  <si>
    <t>233500_x001C_</t>
  </si>
  <si>
    <t>233600_x001C_</t>
  </si>
  <si>
    <t>234000_x001C_</t>
  </si>
  <si>
    <t>234290_x001C_</t>
  </si>
  <si>
    <t>234312_x001C_</t>
  </si>
  <si>
    <t>234390_x001C_</t>
  </si>
  <si>
    <t>234600_x001C_</t>
  </si>
  <si>
    <t>235100_x001C_</t>
  </si>
  <si>
    <t>235199 Customer Deposits Adj_x001C_</t>
  </si>
  <si>
    <t>235200_x001C_</t>
  </si>
  <si>
    <t>235201_x001C_</t>
  </si>
  <si>
    <t>235202_x001C_</t>
  </si>
  <si>
    <t>235300_x001C_</t>
  </si>
  <si>
    <t>235400_x001C_</t>
  </si>
  <si>
    <t>236000_x001C_</t>
  </si>
  <si>
    <t>236010_x001C_</t>
  </si>
  <si>
    <t>236050_x001C_</t>
  </si>
  <si>
    <t>236100_x001C_</t>
  </si>
  <si>
    <t>236220_x001C_</t>
  </si>
  <si>
    <t>236230_x001C_</t>
  </si>
  <si>
    <t>236240_x001C_</t>
  </si>
  <si>
    <t>236250_x001C_</t>
  </si>
  <si>
    <t>236300_x001C_</t>
  </si>
  <si>
    <t>236500_x001C_</t>
  </si>
  <si>
    <t>236680_x001C_</t>
  </si>
  <si>
    <t>236690_x001C_</t>
  </si>
  <si>
    <t>237100_x001C_</t>
  </si>
  <si>
    <t>237200_x001C_</t>
  </si>
  <si>
    <t>237210_x001C_</t>
  </si>
  <si>
    <t>237298_x001C_</t>
  </si>
  <si>
    <t>238000_x001C_</t>
  </si>
  <si>
    <t>241000_x001C_</t>
  </si>
  <si>
    <t>241200_x001C_</t>
  </si>
  <si>
    <t>241300_x001C_</t>
  </si>
  <si>
    <t>242000_x001C_</t>
  </si>
  <si>
    <t>242050_x001C_</t>
  </si>
  <si>
    <t>242055_x001C_</t>
  </si>
  <si>
    <t>242060_x001C_</t>
  </si>
  <si>
    <t>242090_x001C_</t>
  </si>
  <si>
    <t>242095_x001C_</t>
  </si>
  <si>
    <t>242100_x001C_</t>
  </si>
  <si>
    <t>242200_x001C_</t>
  </si>
  <si>
    <t>242300_x001C_</t>
  </si>
  <si>
    <t>242310_x001C_</t>
  </si>
  <si>
    <t>242350_x001C_</t>
  </si>
  <si>
    <t>242375_x001C_</t>
  </si>
  <si>
    <t>242400_x001C_</t>
  </si>
  <si>
    <t>242500_x001C_</t>
  </si>
  <si>
    <t>242600_x001C_</t>
  </si>
  <si>
    <t>242700_x001C_</t>
  </si>
  <si>
    <t>242710_x001C_</t>
  </si>
  <si>
    <t>242750_x001C_</t>
  </si>
  <si>
    <t>242760_x001C_</t>
  </si>
  <si>
    <t>242770_x001C_</t>
  </si>
  <si>
    <t>242775_x001C_</t>
  </si>
  <si>
    <t>242780_x001C_</t>
  </si>
  <si>
    <t>242790_x001C_</t>
  </si>
  <si>
    <t>242830_x001C_</t>
  </si>
  <si>
    <t>242900_x001C_</t>
  </si>
  <si>
    <t>242910_x001C_</t>
  </si>
  <si>
    <t>242970_x001C_</t>
  </si>
  <si>
    <t>242990_x001C_</t>
  </si>
  <si>
    <t>242999_x001C_</t>
  </si>
  <si>
    <t>243000_x001C_</t>
  </si>
  <si>
    <t>243100_x001C_</t>
  </si>
  <si>
    <t>244740_x001C_</t>
  </si>
  <si>
    <t>244741_x001C_</t>
  </si>
  <si>
    <t>244750_x001C_</t>
  </si>
  <si>
    <t>244751_x001C_</t>
  </si>
  <si>
    <t>245100_x001C_</t>
  </si>
  <si>
    <t>245740_x001C_</t>
  </si>
  <si>
    <t>245745_x001C_</t>
  </si>
  <si>
    <t>245750_x001C_</t>
  </si>
  <si>
    <t>252000 Customer Advances_x001C_</t>
  </si>
  <si>
    <t>253000_x001C_</t>
  </si>
  <si>
    <t>253028_x001C_</t>
  </si>
  <si>
    <t>253080_x001C_</t>
  </si>
  <si>
    <t>253090_x001C_</t>
  </si>
  <si>
    <t>253100_x001C_</t>
  </si>
  <si>
    <t>253110_x001C_</t>
  </si>
  <si>
    <t>253120_x001C_</t>
  </si>
  <si>
    <t>253130_x001C_</t>
  </si>
  <si>
    <t>253140_x001C_</t>
  </si>
  <si>
    <t>253150_x001C_</t>
  </si>
  <si>
    <t>253151_x001C_</t>
  </si>
  <si>
    <t>253155_x001C_</t>
  </si>
  <si>
    <t>253160_x001C_</t>
  </si>
  <si>
    <t>253170_x001C_</t>
  </si>
  <si>
    <t>253290_x001C_</t>
  </si>
  <si>
    <t>253291_x001C_</t>
  </si>
  <si>
    <t>253400_x001C_</t>
  </si>
  <si>
    <t>253650_x001C_</t>
  </si>
  <si>
    <t>253850 Deferred Gain on Sale of Building_x001C_</t>
  </si>
  <si>
    <t>253890_x001C_</t>
  </si>
  <si>
    <t>253900_x001C_</t>
  </si>
  <si>
    <t>253910_x001C_</t>
  </si>
  <si>
    <t>253920_x001C_</t>
  </si>
  <si>
    <t>253950_x001C_</t>
  </si>
  <si>
    <t>253990_x001C_</t>
  </si>
  <si>
    <t>254005_x001C_</t>
  </si>
  <si>
    <t>254010_x001C_</t>
  </si>
  <si>
    <t>254025 Other regulatory liabilities._x001C_</t>
  </si>
  <si>
    <t>254028 Other regulatory liabilities._x001C_</t>
  </si>
  <si>
    <t>254090_x001C_</t>
  </si>
  <si>
    <t>254100_x001C_</t>
  </si>
  <si>
    <t>254110_x001C_</t>
  </si>
  <si>
    <t>254120 Other regulatory liabilities._x001C_</t>
  </si>
  <si>
    <t>254180_x001C_</t>
  </si>
  <si>
    <t>254220_x001C_</t>
  </si>
  <si>
    <t>254250_x001C_</t>
  </si>
  <si>
    <t>254300_x001C_</t>
  </si>
  <si>
    <t>254325_x001C_</t>
  </si>
  <si>
    <t>254328_x001C_</t>
  </si>
  <si>
    <t>254331_x001C_</t>
  </si>
  <si>
    <t>254335 Other regulatory liabilities._x001C_</t>
  </si>
  <si>
    <t>254345_x001C_</t>
  </si>
  <si>
    <t>254346_x001C_</t>
  </si>
  <si>
    <t>254360_x001C_</t>
  </si>
  <si>
    <t>254399_x001C_</t>
  </si>
  <si>
    <t>254680_x001C_</t>
  </si>
  <si>
    <t>254700_x001C_</t>
  </si>
  <si>
    <t>254740_x001C_</t>
  </si>
  <si>
    <t>254750_x001C_</t>
  </si>
  <si>
    <t>254780_x001C_</t>
  </si>
  <si>
    <t>255000 Other regulatory liabilities._x001C_</t>
  </si>
  <si>
    <t>257000_x001C_</t>
  </si>
  <si>
    <t>282190_x001C_</t>
  </si>
  <si>
    <t>282380_x001C_</t>
  </si>
  <si>
    <t>282400 Accumulated Deferred Income Taxes - Property_x001C_</t>
  </si>
  <si>
    <t>282680 Accumulated Deferred Income Taxes - Property_x001C_</t>
  </si>
  <si>
    <t>282780 Accumulated Deferred Income Taxes - Property_x001C_</t>
  </si>
  <si>
    <t>282800 ADFIT - FIN 48 PLANT_x001C_</t>
  </si>
  <si>
    <t>282900 Accumulated Deferred Income Taxes - Property_x001C_</t>
  </si>
  <si>
    <t>283000_x001C_</t>
  </si>
  <si>
    <t>283005_x001C_</t>
  </si>
  <si>
    <t>283010_x001C_</t>
  </si>
  <si>
    <t>283040 Accumulated Deferred Income Taxes - Other_x001C_</t>
  </si>
  <si>
    <t>283050 Accumulated Deferred Income Taxes - Other_x001C_</t>
  </si>
  <si>
    <t>283070_x001C_</t>
  </si>
  <si>
    <t>283080 Accumulated Deferred Income Taxes - Other_x001C_</t>
  </si>
  <si>
    <t>283090 Accumulated Deferred Income Taxes - Other_x001C_</t>
  </si>
  <si>
    <t>283110_x001C_</t>
  </si>
  <si>
    <t>283120 Accumulated Deferred Income Taxes - Other_x001C_</t>
  </si>
  <si>
    <t>283150 Accumulated Deferred Income Taxes - Other_x001C_</t>
  </si>
  <si>
    <t>283151_x001C_</t>
  </si>
  <si>
    <t>283152 Accumulated Deferred Income Taxes - Other_x001C_</t>
  </si>
  <si>
    <t>283153 Accumulated Deferred Income Taxes - Other_x001C_</t>
  </si>
  <si>
    <t>283170 Accumulated Deferred Income Taxes - Other_x001C_</t>
  </si>
  <si>
    <t>283180_x001C_</t>
  </si>
  <si>
    <t>283200 Accumulated Deferred Income Taxes - Other_x001C_</t>
  </si>
  <si>
    <t>283280 Accumulated Deferred Income Taxes - Other_x001C_</t>
  </si>
  <si>
    <t>283305_x001C_</t>
  </si>
  <si>
    <t>283312 Accumulated Deferred Income Taxes - Other_x001C_</t>
  </si>
  <si>
    <t>283317 Accumulated Deferred Income Taxes - Other_x001C_</t>
  </si>
  <si>
    <t>283321_x001C_</t>
  </si>
  <si>
    <t>283322 Accumulated Deferred Income Taxes - Other_x001C_</t>
  </si>
  <si>
    <t>283323 Accumulated Deferred Income Taxes - Other_x001C_</t>
  </si>
  <si>
    <t>283324 Accumulated Deferred Income Taxes - Other_x001C_</t>
  </si>
  <si>
    <t>283325 Accumulated Deferred Income Taxes - Other_x001C_</t>
  </si>
  <si>
    <t>283328_x001C_</t>
  </si>
  <si>
    <t>283330 Accumulated Deferred Income Taxes - Other_x001C_</t>
  </si>
  <si>
    <t>283333 Accumulated Deferred Income Taxes - Other_x001C_</t>
  </si>
  <si>
    <t>283350_x001C_</t>
  </si>
  <si>
    <t>283351_x001C_</t>
  </si>
  <si>
    <t>283355_x001C_</t>
  </si>
  <si>
    <t>283360 Accumulated Deferred Income Taxes - Other_x001C_</t>
  </si>
  <si>
    <t>283362_x001C_</t>
  </si>
  <si>
    <t>283365 Accumulated Deferred Income Taxes - Other_x001C_</t>
  </si>
  <si>
    <t>283366_x001C_</t>
  </si>
  <si>
    <t>283370 Accumulated Deferred Income Taxes - Other_x001C_</t>
  </si>
  <si>
    <t>283375_x001C_</t>
  </si>
  <si>
    <t>283380 Accumulated Deferred Income Taxes - Other_x001C_</t>
  </si>
  <si>
    <t>283382 Accumulated Deferred Income Taxes - Other_x001C_</t>
  </si>
  <si>
    <t>283390 Accumulated Deferred Income Taxes - Other_x001C_</t>
  </si>
  <si>
    <t>283400_x001C_</t>
  </si>
  <si>
    <t>283450 Accumulated Deferred Income Taxes - Other_x001C_</t>
  </si>
  <si>
    <t>283600_x001C_</t>
  </si>
  <si>
    <t>283700_x001C_</t>
  </si>
  <si>
    <t>283710 Accumulated Deferred Income Taxes - Other_x001C_</t>
  </si>
  <si>
    <t>283720 Accumulated Deferred Income Taxes - Other_x001C_</t>
  </si>
  <si>
    <t>283740_x001C_</t>
  </si>
  <si>
    <t>283741_x001C_</t>
  </si>
  <si>
    <t>283750 Accumulated Deferred Income Taxes - Other_x001C_</t>
  </si>
  <si>
    <t>283760 Accumulated Deferred Income Taxes - Other_x001C_</t>
  </si>
  <si>
    <t>283800_x001C_</t>
  </si>
  <si>
    <t>283810 Accumulated Deferred Income Taxes - Other_x001C_</t>
  </si>
  <si>
    <t>283850 Accumulated Deferred Income Taxes - Other_x001C_</t>
  </si>
  <si>
    <t>283855_x001C_</t>
  </si>
  <si>
    <t>283950_x001C_</t>
  </si>
  <si>
    <t>283990_x001C_</t>
  </si>
  <si>
    <t>301000P Intangible - Organization_x001C_</t>
  </si>
  <si>
    <t>302000P Intangible - Franchises &amp; Consents_x001C_</t>
  </si>
  <si>
    <t>303000P Intangible - Misc Intangible Plant_x001C_</t>
  </si>
  <si>
    <t>303100P Intangible - Misc Intangible Plant - Mainframe Software_x001C_</t>
  </si>
  <si>
    <t>303110P Intangible - Misc Intangible Plant - PC Software_x001C_</t>
  </si>
  <si>
    <t>304000P Production Plant - Land Owned in Fee_x001C_</t>
  </si>
  <si>
    <t>305000P Production Plant - Structures &amp; Improvements_x001C_</t>
  </si>
  <si>
    <t>310200P Steam Production - Land Owned in Fee_x001C_</t>
  </si>
  <si>
    <t>310300P Steam Production - Removing Other Prop_x001C_</t>
  </si>
  <si>
    <t>310400P Steam Production - Easements, Permits_x001C_</t>
  </si>
  <si>
    <t>311000P Steam Production - Structures &amp; Improvements_x001C_</t>
  </si>
  <si>
    <t>311100P Steam Production - Structures &amp; Improvements - Landfill_x001C_</t>
  </si>
  <si>
    <t>312000P Steam Production - Boiler Plant_x001C_</t>
  </si>
  <si>
    <t>313000P Steam Production - Generators_x001C_</t>
  </si>
  <si>
    <t>314000P Steam Production - Turbogenerator Units_x001C_</t>
  </si>
  <si>
    <t>315000P Steam Production - Accessory Electric Equipment_x001C_</t>
  </si>
  <si>
    <t>316000P Steam Production - Miscellaneous Power Plant Equipment_x001C_</t>
  </si>
  <si>
    <t>317000P Steam Production - ARO_x001C_</t>
  </si>
  <si>
    <t>330100P Hydro Production - Settlement_x001C_</t>
  </si>
  <si>
    <t>330200P Hydro Production - Land Owned in Fee_x001C_</t>
  </si>
  <si>
    <t>330210P Hydro Production - Land Owned in Fee - Conservation - Habitat_x001C_</t>
  </si>
  <si>
    <t>330220P Hydro Production - Land Owned in Fee - Recreation_x001C_</t>
  </si>
  <si>
    <t>330250P Hydro Production - Land Owned in Fee - Conservation - Fisheries_x001C_</t>
  </si>
  <si>
    <t>330300P Hydro Production - Removing Property of Others_x001C_</t>
  </si>
  <si>
    <t>330310P Hydro Production - Removing Property of Others - Fish &amp; Wildlife Co_x001C_</t>
  </si>
  <si>
    <t>330400P Hydro Production - Land Easements_x001C_</t>
  </si>
  <si>
    <t>330410P Hydro Production - Land Easements - Conservation - Habitat_x001C_</t>
  </si>
  <si>
    <t>330450P Hydro Production - Land Easements - Conservation - Fisheries_x001C_</t>
  </si>
  <si>
    <t>331000P Hydro Production - Structures &amp; Improvements_x001C_</t>
  </si>
  <si>
    <t>331100P Hydro Production - Structures &amp; Improvements - Fish &amp; Wildlife Co_x001C_</t>
  </si>
  <si>
    <t>331200P Hydro Production - Structures &amp; Improvements - Recreation_x001C_</t>
  </si>
  <si>
    <t>331260P Hydro Production - Structures &amp; Improvements - Rec Info &amp; Educ_x001C_</t>
  </si>
  <si>
    <t>332000P Hydro Production - Reservoirs, Dams, Waterways_x001C_</t>
  </si>
  <si>
    <t>332100P Hydro Production - Reservoirs, Dams, Waterways - Fish &amp; Wildlife Co_x001C_</t>
  </si>
  <si>
    <t>332150P Hydro Production - Reservoirs, Dams, Waterways - Fish &amp; Wildlife Co_x001C_</t>
  </si>
  <si>
    <t>332200P Hydro Production - Reservoirs, Dams, Waterways - Recreation_x001C_</t>
  </si>
  <si>
    <t>333000P Hydro Production - Waterwheels, Turbines, &amp; Generators_x001C_</t>
  </si>
  <si>
    <t>334000P Hydro Production - Accessory Electric Equipment_x001C_</t>
  </si>
  <si>
    <t>335000P Hydro Production - Miscellaneous Equipment_x001C_</t>
  </si>
  <si>
    <t>335100P Hydro Production - Miscellaneous Equipment - Fish &amp; Wildlife Co_x001C_</t>
  </si>
  <si>
    <t>335200P Hydro Production - Miscellaneous Equipment - Recreation_x001C_</t>
  </si>
  <si>
    <t>336000P Hydro Production - Roads, Railroads, &amp; Bridges_x001C_</t>
  </si>
  <si>
    <t>340200P Other Production - Land &amp; Land Rights_x001C_</t>
  </si>
  <si>
    <t>341000P Other Production - Structures &amp; Improvements_x001C_</t>
  </si>
  <si>
    <t>342000P Other Production - Fuel Holders, Producers, &amp; Accessories_x001C_</t>
  </si>
  <si>
    <t>343000P Other Production - Prime Movers_x001C_</t>
  </si>
  <si>
    <t>344000P Other Production - Generators_x001C_</t>
  </si>
  <si>
    <t>344010P Other Production - Solar_x001C_</t>
  </si>
  <si>
    <t>345000P Other Production - Accessory Electric Equipment_x001C_</t>
  </si>
  <si>
    <t>345010P Other Production - Accessory Solar Equipment_x001C_</t>
  </si>
  <si>
    <t>346000P Other Production - Miscellaneous Power Plant Equipment_x001C_</t>
  </si>
  <si>
    <t>347000P Other Production - ARO_x001C_</t>
  </si>
  <si>
    <t>350100P Gas UG Storage - Land Owned in Fee_x001C_</t>
  </si>
  <si>
    <t>350200P Transmission - Land Owned in Fee / Gas UG Storage - Right of Way_x001C_</t>
  </si>
  <si>
    <t>350300P Transmission - Removing Property of Others_x001C_</t>
  </si>
  <si>
    <t>350400P Transmission - Land Easements_x001C_</t>
  </si>
  <si>
    <t>351100P Gas UG Storage - Structures &amp; Improvements - Wells_x001C_</t>
  </si>
  <si>
    <t>351200P Transmission - Computer Software / Gas UG Storage - Struct &amp; Improv - CS_x001C_</t>
  </si>
  <si>
    <t>351300P Gas UG Storage - Structures &amp; Improvements - Measuring &amp; Regulating_x001C_</t>
  </si>
  <si>
    <t>351400P Gas UG Storage - Structures &amp; Improvements - Office_x001C_</t>
  </si>
  <si>
    <t>351410P Gas UG Storage - Structures &amp; Improvements - Pump House_x001C_</t>
  </si>
  <si>
    <t>352000P Transmission - Structures &amp; Improvements / Gas UG Storage - Wells_x001C_</t>
  </si>
  <si>
    <t>352100P Gas UG Storage - Well Leases_x001C_</t>
  </si>
  <si>
    <t>352200P Gas UG Storage - Well Reservoirs_x001C_</t>
  </si>
  <si>
    <t>352300P Gas UG Storage - Well Non-Recoverable_x001C_</t>
  </si>
  <si>
    <t>353000P Transmission - Station Equipment / Gas UG Storage - Lines_x001C_</t>
  </si>
  <si>
    <t>354000P Transmission - Towers &amp; Fixtures / Gas UG Storage - Comp Station Equip_x001C_</t>
  </si>
  <si>
    <t>355000P Transmission - Poles &amp; Fixtures / Gas UG Storage - Meas &amp; Reg Equip_x001C_</t>
  </si>
  <si>
    <t>356000P Transmission - OH Conductors / Gas UG Storage - Purification Equip_x001C_</t>
  </si>
  <si>
    <t>357000P Transmission - UG Conduit / Gas UG Storage - Other Equip_x001C_</t>
  </si>
  <si>
    <t>358000P Transmission - UG Conductors &amp; Devices_x001C_</t>
  </si>
  <si>
    <t>359000P Transmission - Roads &amp; Trails_x001C_</t>
  </si>
  <si>
    <t>360105P Distribution - Land Held for Future Use_x001C_</t>
  </si>
  <si>
    <t>360200P Distribution - Land_x001C_</t>
  </si>
  <si>
    <t>360400P Distribution - Land Easements_x001C_</t>
  </si>
  <si>
    <t>361000P Distribution - Structures &amp; Improvements_x001C_</t>
  </si>
  <si>
    <t>362000P Distribution - Station Equipment_x001C_</t>
  </si>
  <si>
    <t>364000P Distribution - Poles, Towers, &amp; Fixtures_x001C_</t>
  </si>
  <si>
    <t>365000P Distribution - OH Conductors &amp; Devices_x001C_</t>
  </si>
  <si>
    <t>366000P Distribution - UG Conduit_x001C_</t>
  </si>
  <si>
    <t>367000P Distribution - UG Conductors &amp; Devices_x001C_</t>
  </si>
  <si>
    <t>368000P Distribution - Line Transformers_x001C_</t>
  </si>
  <si>
    <t>369100P Distribution - OH Services_x001C_</t>
  </si>
  <si>
    <t>369200P Distribution - UG Services Spokane Network_x001C_</t>
  </si>
  <si>
    <t>369300P Distribution - UG Services Other_x001C_</t>
  </si>
  <si>
    <t>370000P Distribution - Meters_x001C_</t>
  </si>
  <si>
    <t>373100P Distribution - Street Lights - Mercury Vapor_x001C_</t>
  </si>
  <si>
    <t>373200P Distribution - Street Lights - UG Conductor_x001C_</t>
  </si>
  <si>
    <t>373300P Distribution - Street Lights - Decorative and Metal Standards_x001C_</t>
  </si>
  <si>
    <t>373400P Distribution - Street Lights - High Pressure Sodium Vapor_x001C_</t>
  </si>
  <si>
    <t>374000P Distribution - ARO_x001C_</t>
  </si>
  <si>
    <t>374200P Gas Distribution - Land Owned in Fee_x001C_</t>
  </si>
  <si>
    <t>374400P Gas Distribution - Land Easements_x001C_</t>
  </si>
  <si>
    <t>375000P Gas Distribution - Structures &amp; Improvements_x001C_</t>
  </si>
  <si>
    <t>376000P Gas Distribution - Mains_x001C_</t>
  </si>
  <si>
    <t>376105P Gas Distribution - Mains - Held for Future Use_x001C_</t>
  </si>
  <si>
    <t>378000P Gas Distribution - Meas &amp; Reg Equip - General_x001C_</t>
  </si>
  <si>
    <t>379000P Gas Distribution - Meas &amp; Reg Equip - City Gate_x001C_</t>
  </si>
  <si>
    <t>380000P Gas Distribution - Services_x001C_</t>
  </si>
  <si>
    <t>380105P Gas Distribution - Services - Held for Future Use_x001C_</t>
  </si>
  <si>
    <t>381000P Gas Distribution - Meters_x001C_</t>
  </si>
  <si>
    <t>385000P Gas Distribution - Ind Meas &amp; Reg Equip_x001C_</t>
  </si>
  <si>
    <t>387000P Gas Distribution - Other Equip_x001C_</t>
  </si>
  <si>
    <t>389200P General - Land Owned in Fee_x001C_</t>
  </si>
  <si>
    <t>389300P General - Removing Property of Others_x001C_</t>
  </si>
  <si>
    <t>389400P General - Land Easements_x001C_</t>
  </si>
  <si>
    <t>390100P General - Structures &amp; Improvements - Company_x001C_</t>
  </si>
  <si>
    <t>390200P General - Structures &amp; Improvements - Leasehold Improvements_x001C_</t>
  </si>
  <si>
    <t>391000P General - Office Furniture &amp; Equipment_x001C_</t>
  </si>
  <si>
    <t>391100P General - Computer Hardware_x001C_</t>
  </si>
  <si>
    <t>391700P General - Office Furniture - Lease_x001C_</t>
  </si>
  <si>
    <t>392000P General - Transportation Equipment - Class 7 &amp; 8_x001C_</t>
  </si>
  <si>
    <t>392032P General - Transportation Equipment - Class 32_x001C_</t>
  </si>
  <si>
    <t>392035P General - Transportation Equipment - Class 35_x001C_</t>
  </si>
  <si>
    <t>392045P General - Transportation Equipment - Class 45_x001C_</t>
  </si>
  <si>
    <t>392046P General - Transportation Equipment - Class 46_x001C_</t>
  </si>
  <si>
    <t>392047P General - Transportation Equipment - Class 47_x001C_</t>
  </si>
  <si>
    <t>392048P General - Transportation Equipment - Class 48_x001C_</t>
  </si>
  <si>
    <t>392055P General - Transportation Equipment - Class 55_x001C_</t>
  </si>
  <si>
    <t>392056P General - Transportation Equipment - Class 56_x001C_</t>
  </si>
  <si>
    <t>392057P General - Transportation Equipment - Class 57_x001C_</t>
  </si>
  <si>
    <t>392058P General - Transportation Equipment - Class 58_x001C_</t>
  </si>
  <si>
    <t>392065P General - Transportation Equipment - Class 65_x001C_</t>
  </si>
  <si>
    <t>392066P General - Transportation Equipment - Class 66_x001C_</t>
  </si>
  <si>
    <t>392200P General - Transportation Equipment - Lease_x001C_</t>
  </si>
  <si>
    <t>392230P General - Transportation Equipment - PME_x001C_</t>
  </si>
  <si>
    <t>392700P General - Transportation Equipment - Leased_x001C_</t>
  </si>
  <si>
    <t>392758P General - Transportation Equipment - Leased - Class 58_x001C_</t>
  </si>
  <si>
    <t>393000P General - Stores Equipment_x001C_</t>
  </si>
  <si>
    <t>394000P General - Tools, Shop &amp; Garage Equipment_x001C_</t>
  </si>
  <si>
    <t>395000P General - Laboratory Equipment_x001C_</t>
  </si>
  <si>
    <t>396000P General - Power Operated Equipment - Class 7 &amp; 8_x001C_</t>
  </si>
  <si>
    <t>396055P General - Power Operated Equipment - Class 55_x001C_</t>
  </si>
  <si>
    <t>396056P General - Power Operated Equipment - Class 56_x001C_</t>
  </si>
  <si>
    <t>396057P General - Power Operated Equipment - Class 57_x001C_</t>
  </si>
  <si>
    <t>396058P General - Power Operated Equipment - Class 58_x001C_</t>
  </si>
  <si>
    <t>396065P General - Power Operated Equipment - Class 65_x001C_</t>
  </si>
  <si>
    <t>396066P General - Power Operated Equipment - Class 66_x001C_</t>
  </si>
  <si>
    <t>396067P General - Power Operated Equipment - Class 67_x001C_</t>
  </si>
  <si>
    <t>396068P General - Power Operated Equipment - Class 68_x001C_</t>
  </si>
  <si>
    <t>396200P General - Power Operated Equipment - Lease_x001C_</t>
  </si>
  <si>
    <t>396700P General - Power Operated Equipment - Lease_x001C_</t>
  </si>
  <si>
    <t>397000P General - Communications Equipment_x001C_</t>
  </si>
  <si>
    <t>397200P General - Communications Equipment - Portable_x001C_</t>
  </si>
  <si>
    <t>397700P General - Communications Equipment - Lease_x001C_</t>
  </si>
  <si>
    <t>398000P General - Miscellaneous Equipment_x001C_</t>
  </si>
  <si>
    <t>399100P General - ARO_x001C_</t>
  </si>
  <si>
    <t>301000A Intangible - Organization_x001C_</t>
  </si>
  <si>
    <t>302000A Intangible - Franchises &amp; Consents_x001C_</t>
  </si>
  <si>
    <t>303000A Intangible - Misc Intangible Plant_x001C_</t>
  </si>
  <si>
    <t>303100A Intangible - Misc Intangible Plant - Mainframe Software_x001C_</t>
  </si>
  <si>
    <t>303110A Intangible - Misc Intangible Plant - PC Software_x001C_</t>
  </si>
  <si>
    <t>304000A Production Plant - Land Owned in Fee_x001C_</t>
  </si>
  <si>
    <t>305000A Production Plant - Structures &amp; Improvements_x001C_</t>
  </si>
  <si>
    <t>310200A Steam Production - Land Owned in Fee_x001C_</t>
  </si>
  <si>
    <t>310300A Steam Production - Removing Other Prop_x001C_</t>
  </si>
  <si>
    <t>310400A Steam Production - Easements, Permits_x001C_</t>
  </si>
  <si>
    <t>311000A Steam Production - Structures &amp; Improvements_x001C_</t>
  </si>
  <si>
    <t>311100A Steam Production - Structures &amp; Improvements - Landfill_x001C_</t>
  </si>
  <si>
    <t>312000A Steam Production - Boiler Plant_x001C_</t>
  </si>
  <si>
    <t>313000A Steam Production - Generators_x001C_</t>
  </si>
  <si>
    <t>314000A Steam Production - Turbogenerator Units_x001C_</t>
  </si>
  <si>
    <t>315000A Steam Production - Accessory Electric Equipment_x001C_</t>
  </si>
  <si>
    <t>316000A Steam Production - Miscellaneous Power Plant Equipment_x001C_</t>
  </si>
  <si>
    <t>317000A Steam Production - ARO_x001C_</t>
  </si>
  <si>
    <t>330100A Hydro Production - Settlement_x001C_</t>
  </si>
  <si>
    <t>330200A Hydro Production - Land Owned in Fee_x001C_</t>
  </si>
  <si>
    <t>330210A Hydro Production - Land Owned in Fee - Conservation - Habitat_x001C_</t>
  </si>
  <si>
    <t>330220A Hydro Production - Land Owned in Fee - Recreation_x001C_</t>
  </si>
  <si>
    <t>330250A Hydro Production - Land Owned in Fee - Conservation - Fisheries_x001C_</t>
  </si>
  <si>
    <t>330300A Hydro Production - Removing Property of Others_x001C_</t>
  </si>
  <si>
    <t>330310A Hydro Production - Removing Property of Others - Fish &amp; Wildlife Co_x001C_</t>
  </si>
  <si>
    <t>330400A Hydro Production - Land Easements_x001C_</t>
  </si>
  <si>
    <t>330410A Hydro Production - Land Easements - Conservation - Habitat_x001C_</t>
  </si>
  <si>
    <t>330450A Hydro Production - Land Easements - Conservation - Fisheries_x001C_</t>
  </si>
  <si>
    <t>331000A Hydro Production - Structures &amp; Improvements_x001C_</t>
  </si>
  <si>
    <t>331100A Hydro Production - Structures &amp; Improvements - Fish &amp; Wildlife Co_x001C_</t>
  </si>
  <si>
    <t>331200A Hydro Production - Structures &amp; Improvements - Recreation_x001C_</t>
  </si>
  <si>
    <t>331260A Hydro Production - Structures &amp; Improvements - Rec Info &amp; Educ_x001C_</t>
  </si>
  <si>
    <t>332000A Hydro Production - Reservoirs, Dams, Waterways_x001C_</t>
  </si>
  <si>
    <t>332100A Hydro Production - Reservoirs, Dams, Waterways - Fish &amp; Wildlife Co_x001C_</t>
  </si>
  <si>
    <t>332150A Hydro Production - Reservoirs, Dams, Waterways - Fish &amp; Wildlife Co_x001C_</t>
  </si>
  <si>
    <t>332200A Hydro Production - Reservoirs, Dams, Waterways - Recreation_x001C_</t>
  </si>
  <si>
    <t>333000A Hydro Production - Waterwheels, Turbines, &amp; Generators_x001C_</t>
  </si>
  <si>
    <t>334000A Hydro Production - Accessory Electric Equipment_x001C_</t>
  </si>
  <si>
    <t>335000A Hydro Production - Miscellaneous Equipment_x001C_</t>
  </si>
  <si>
    <t>335100A Hydro Production - Miscellaneous Equipment - Fish &amp; Wildlife Co_x001C_</t>
  </si>
  <si>
    <t>335200A Hydro Production - Miscellaneous Equipment - Recreation_x001C_</t>
  </si>
  <si>
    <t>336000A Hydro Production - Roads, Railroads, &amp; Bridges_x001C_</t>
  </si>
  <si>
    <t>340200A Other Production - Land &amp; Land Rights_x001C_</t>
  </si>
  <si>
    <t>341000A Other Production - Structures &amp; Improvements_x001C_</t>
  </si>
  <si>
    <t>342000A Other Production - Fuel Holders, Producers, &amp; Accessories_x001C_</t>
  </si>
  <si>
    <t>343000A Other Production - Prime Movers_x001C_</t>
  </si>
  <si>
    <t>344000A Other Production - Generators_x001C_</t>
  </si>
  <si>
    <t>344010A Other Production - Solar_x001C_</t>
  </si>
  <si>
    <t>345000A Other Production - Accessory Electric Equipment_x001C_</t>
  </si>
  <si>
    <t>345010A Other Production - Accessory Solar Equipment_x001C_</t>
  </si>
  <si>
    <t>346000A Other Production - Miscellaneous Power Plant Equipment_x001C_</t>
  </si>
  <si>
    <t>347000A Other Production - ARO_x001C_</t>
  </si>
  <si>
    <t>350100A Gas UG Storage - Land Owned in Fee_x001C_</t>
  </si>
  <si>
    <t>350200A Transmission - Land Owned in Fee / Gas UG Storage - Right of Way_x001C_</t>
  </si>
  <si>
    <t>350300A Transmission - Removing Property of Others_x001C_</t>
  </si>
  <si>
    <t>350400A Transmission - Land Easements_x001C_</t>
  </si>
  <si>
    <t>351100A Gas UG Storage - Structures &amp; Improvements - Wells_x001C_</t>
  </si>
  <si>
    <t>351200A Transmission - Computer Software / Gas UG Storage - Struct &amp; Improv - CS_x001C_</t>
  </si>
  <si>
    <t>351300A Gas UG Storage - Structures &amp; Improvements - Measuring &amp; Regulating_x001C_</t>
  </si>
  <si>
    <t>351400A Gas UG Storage - Structures &amp; Improvements - Office_x001C_</t>
  </si>
  <si>
    <t>351410A Gas UG Storage - Structures &amp; Improvements - Pump House_x001C_</t>
  </si>
  <si>
    <t>352000A Transmission - Structures &amp; Improvements / Gas UG Storage - Wells_x001C_</t>
  </si>
  <si>
    <t>352100A Gas UG Storage - Well Leases_x001C_</t>
  </si>
  <si>
    <t>352200A Gas UG Storage - Well Reservoirs_x001C_</t>
  </si>
  <si>
    <t>352300A Gas UG Storage - Well Non-Recoverable_x001C_</t>
  </si>
  <si>
    <t>353000A Transmission - Station Equipment / Gas UG Storage - Lines_x001C_</t>
  </si>
  <si>
    <t>354000A Transmission - Towers &amp; Fixtures / Gas UG Storage - Comp Station Equip_x001C_</t>
  </si>
  <si>
    <t>355000A Transmission - Poles &amp; Fixtures / Gas UG Storage - Meas &amp; Reg Equip_x001C_</t>
  </si>
  <si>
    <t>356000A Transmission - OH Conductors / Gas UG Storage - Purification Equip_x001C_</t>
  </si>
  <si>
    <t>357000A Transmission - UG Conduit / Gas UG Storage - Other Equip_x001C_</t>
  </si>
  <si>
    <t>358000A Transmission - UG Conductors &amp; Devices_x001C_</t>
  </si>
  <si>
    <t>359000A Transmission - Roads &amp; Trails_x001C_</t>
  </si>
  <si>
    <t>360105A Distribution - Land Held for Future Use_x001C_</t>
  </si>
  <si>
    <t>360200A Distribution - Land_x001C_</t>
  </si>
  <si>
    <t>360400A Distribution - Land Easements_x001C_</t>
  </si>
  <si>
    <t>361000A Distribution - Structures &amp; Improvements_x001C_</t>
  </si>
  <si>
    <t>362000A Distribution - Station Equipment_x001C_</t>
  </si>
  <si>
    <t>364000A Distribution - Poles, Towers, &amp; Fixtures_x001C_</t>
  </si>
  <si>
    <t>365000A Distribution - OH Conductors &amp; Devices_x001C_</t>
  </si>
  <si>
    <t>366000A Distribution - UG Conduit_x001C_</t>
  </si>
  <si>
    <t>367000A Distribution - UG Conductors &amp; Devices_x001C_</t>
  </si>
  <si>
    <t>368000A Distribution - Line Transformers_x001C_</t>
  </si>
  <si>
    <t>369100A Distribution - OH Services_x001C_</t>
  </si>
  <si>
    <t>369200A Distribution - UG Services Spokane Network_x001C_</t>
  </si>
  <si>
    <t>369300A Distribution - UG Services Other_x001C_</t>
  </si>
  <si>
    <t>370000A Distribution - Meters_x001C_</t>
  </si>
  <si>
    <t>373100A Distribution - Street Lights - Mercury Vapor_x001C_</t>
  </si>
  <si>
    <t>373200A Distribution - Street Lights - UG Conductor_x001C_</t>
  </si>
  <si>
    <t>373300A Distribution - Street Lights - Decorative and Metal Standards_x001C_</t>
  </si>
  <si>
    <t>373400A Distribution - Street Lights - High Pressure Sodium Vapor_x001C_</t>
  </si>
  <si>
    <t>374000A Distribution - ARO_x001C_</t>
  </si>
  <si>
    <t>374200A Gas Distribution - Land Owned in Fee_x001C_</t>
  </si>
  <si>
    <t>374400A Gas Distribution - Land Easements_x001C_</t>
  </si>
  <si>
    <t>375000A Gas Distribution - Structures &amp; Improvements_x001C_</t>
  </si>
  <si>
    <t>376000A Gas Distribution - Mains_x001C_</t>
  </si>
  <si>
    <t>376105A Gas Distribution - Mains - Held for Future Use_x001C_</t>
  </si>
  <si>
    <t>378000A Gas Distribution - Meas &amp; Reg Equip - General_x001C_</t>
  </si>
  <si>
    <t>379000A Gas Distribution - Meas &amp; Reg Equip - City Gate_x001C_</t>
  </si>
  <si>
    <t>380000A Gas Distribution - Services_x001C_</t>
  </si>
  <si>
    <t>380105A Gas Distribution - Services - Held for Future Use_x001C_</t>
  </si>
  <si>
    <t>381000A Gas Distribution - Meters_x001C_</t>
  </si>
  <si>
    <t>385000A Gas Distribution - Ind Meas &amp; Reg Equip_x001C_</t>
  </si>
  <si>
    <t>387000A Gas Distribution - Other Equip_x001C_</t>
  </si>
  <si>
    <t>389200A General - Land Owned in Fee_x001C_</t>
  </si>
  <si>
    <t>389300A General - Removing Property of Others_x001C_</t>
  </si>
  <si>
    <t>389400A General - Land Easements_x001C_</t>
  </si>
  <si>
    <t>390100A General - Structures &amp; Improvements - Company_x001C_</t>
  </si>
  <si>
    <t>390200A General - Structures &amp; Improvements - Leasehold Improvements_x001C_</t>
  </si>
  <si>
    <t>391000A General - Office Furniture &amp; Equipment_x001C_</t>
  </si>
  <si>
    <t>391100A General - Computer Hardware_x001C_</t>
  </si>
  <si>
    <t>391700A General - Office Furniture - Lease_x001C_</t>
  </si>
  <si>
    <t>392000A General - Transportation Equipment - Class 7 &amp; 8_x001C_</t>
  </si>
  <si>
    <t>392032A General - Transportation Equipment - Class 32_x001C_</t>
  </si>
  <si>
    <t>392035A General - Transportation Equipment - Class 35_x001C_</t>
  </si>
  <si>
    <t>392045A General - Transportation Equipment - Class 45_x001C_</t>
  </si>
  <si>
    <t>392046A General - Transportation Equipment - Class 46_x001C_</t>
  </si>
  <si>
    <t>392047A General - Transportation Equipment - Class 47_x001C_</t>
  </si>
  <si>
    <t>392048A General - Transportation Equipment - Class 48_x001C_</t>
  </si>
  <si>
    <t>392055A General - Transportation Equipment - Class 55_x001C_</t>
  </si>
  <si>
    <t>392056A General - Transportation Equipment - Class 56_x001C_</t>
  </si>
  <si>
    <t>392057A General - Transportation Equipment - Class 57_x001C_</t>
  </si>
  <si>
    <t>392058A General - Transportation Equipment - Class 58_x001C_</t>
  </si>
  <si>
    <t>392065A General - Transportation Equipment - Class 65_x001C_</t>
  </si>
  <si>
    <t>392066A General - Transportation Equipment - Class 66_x001C_</t>
  </si>
  <si>
    <t>392200A General - Transportation Equipment - Lease_x001C_</t>
  </si>
  <si>
    <t>392230A General - Transportation Equipment - PME_x001C_</t>
  </si>
  <si>
    <t>392700A General - Transportation Equipment - Leased_x001C_</t>
  </si>
  <si>
    <t>392758A General - Transportation Equipment - Leased - Class 58_x001C_</t>
  </si>
  <si>
    <t>393000A General - Stores Equipment_x001C_</t>
  </si>
  <si>
    <t>394000A General - Tools, Shop &amp; Garage Equipment_x001C_</t>
  </si>
  <si>
    <t>395000A General - Laboratory Equipment_x001C_</t>
  </si>
  <si>
    <t>396000A General - Power Operated Equipment - Class 7 &amp; 8_x001C_</t>
  </si>
  <si>
    <t>396055A General - Power Operated Equipment - Class 55_x001C_</t>
  </si>
  <si>
    <t>396056A General - Power Operated Equipment - Class 56_x001C_</t>
  </si>
  <si>
    <t>396057A General - Power Operated Equipment - Class 57_x001C_</t>
  </si>
  <si>
    <t>396058A General - Power Operated Equipment - Class 58_x001C_</t>
  </si>
  <si>
    <t>396065A General - Power Operated Equipment - Class 65_x001C_</t>
  </si>
  <si>
    <t>396066A General - Power Operated Equipment - Class 66_x001C_</t>
  </si>
  <si>
    <t>396067A General - Power Operated Equipment - Class 67_x001C_</t>
  </si>
  <si>
    <t>396068A General - Power Operated Equipment - Class 68_x001C_</t>
  </si>
  <si>
    <t>396200A General - Power Operated Equipment - Lease_x001C_</t>
  </si>
  <si>
    <t>396700A General - Power Operated Equipment - Lease_x001C_</t>
  </si>
  <si>
    <t>397000A General - Communications Equipment_x001C_</t>
  </si>
  <si>
    <t>397200A General - Communications Equipment - Portable_x001C_</t>
  </si>
  <si>
    <t>397700A General - Communications Equipment - Lease_x001C_</t>
  </si>
  <si>
    <t>398000A General - Miscellaneous Equipment_x001C_</t>
  </si>
  <si>
    <t>399100A General - ARO_x001C_</t>
  </si>
  <si>
    <t>301000D Intangible - Organization_x001C_</t>
  </si>
  <si>
    <t>302000D Intangible - Franchises &amp; Consents_x001C_</t>
  </si>
  <si>
    <t>303000D Intangible - Misc Intangible Plant_x001C_</t>
  </si>
  <si>
    <t>303100D Intangible - Misc Intangible Plant - Mainframe Software_x001C_</t>
  </si>
  <si>
    <t>303110D Intangible - Misc Intangible Plant - PC Software_x001C_</t>
  </si>
  <si>
    <t>304000D Production Plant - Land Owned in Fee_x001C_</t>
  </si>
  <si>
    <t>305000D Production Plant - Structures &amp; Improvements_x001C_</t>
  </si>
  <si>
    <t>310200D Steam Production - Land Owned in Fee_x001C_</t>
  </si>
  <si>
    <t>310300D Steam Production - Removing Other Prop_x001C_</t>
  </si>
  <si>
    <t>310400D Steam Production - Easements, Permits_x001C_</t>
  </si>
  <si>
    <t>311000D Steam Production - Structures &amp; Improvements_x001C_</t>
  </si>
  <si>
    <t>311100D Steam Production - Structures &amp; Improvements - Landfill_x001C_</t>
  </si>
  <si>
    <t>312000D Steam Production - Boiler Plant_x001C_</t>
  </si>
  <si>
    <t>313000D Steam Production - Generators_x001C_</t>
  </si>
  <si>
    <t>314000D Steam Production - Turbogenerator Units_x001C_</t>
  </si>
  <si>
    <t>315000D Steam Production - Accessory Electric Equipment_x001C_</t>
  </si>
  <si>
    <t>316000D Steam Production - Miscellaneous Power Plant Equipment_x001C_</t>
  </si>
  <si>
    <t>317000D Steam Production - ARO_x001C_</t>
  </si>
  <si>
    <t>330100D Hydro Production - Settlement_x001C_</t>
  </si>
  <si>
    <t>330200D Hydro Production - Land Owned in Fee_x001C_</t>
  </si>
  <si>
    <t>330210D Hydro Production - Land Owned in Fee - Conservation - Habitat_x001C_</t>
  </si>
  <si>
    <t>330220D Hydro Production - Land Owned in Fee - Recreation_x001C_</t>
  </si>
  <si>
    <t>330250D Hydro Production - Land Owned in Fee - Conservation - Fisheries_x001C_</t>
  </si>
  <si>
    <t>330300D Hydro Production - Removing Property of Others_x001C_</t>
  </si>
  <si>
    <t>330310D Hydro Production - Removing Property of Others - Fish &amp; Wildlife Co_x001C_</t>
  </si>
  <si>
    <t>330400D Hydro Production - Land Easements_x001C_</t>
  </si>
  <si>
    <t>330410D Hydro Production - Land Easements - Conservation - Habitat_x001C_</t>
  </si>
  <si>
    <t>330450D Hydro Production - Land Easements - Conservation - Fisheries_x001C_</t>
  </si>
  <si>
    <t>331000D Hydro Production - Structures &amp; Improvements_x001C_</t>
  </si>
  <si>
    <t>331100D Hydro Production - Structures &amp; Improvements - Fish &amp; Wildlife Co_x001C_</t>
  </si>
  <si>
    <t>331200D Hydro Production - Structures &amp; Improvements - Recreation_x001C_</t>
  </si>
  <si>
    <t>331260D Hydro Production - Structures &amp; Improvements - Rec Info &amp; Educ_x001C_</t>
  </si>
  <si>
    <t>332000D Hydro Production - Reservoirs, Dams, Waterways_x001C_</t>
  </si>
  <si>
    <t>332100D Hydro Production - Reservoirs, Dams, Waterways - Fish &amp; Wildlife Co_x001C_</t>
  </si>
  <si>
    <t>332150D Hydro Production - Reservoirs, Dams, Waterways - Fish &amp; Wildlife Co_x001C_</t>
  </si>
  <si>
    <t>332200D Hydro Production - Reservoirs, Dams, Waterways - Recreation_x001C_</t>
  </si>
  <si>
    <t>333000D Hydro Production - Waterwheels, Turbines, &amp; Generators_x001C_</t>
  </si>
  <si>
    <t>334000D Hydro Production - Accessory Electric Equipment_x001C_</t>
  </si>
  <si>
    <t>335000D Hydro Production - Miscellaneous Equipment_x001C_</t>
  </si>
  <si>
    <t>335100D Hydro Production - Miscellaneous Equipment - Fish &amp; Wildlife Co_x001C_</t>
  </si>
  <si>
    <t>335200D Hydro Production - Miscellaneous Equipment - Recreation_x001C_</t>
  </si>
  <si>
    <t>336000D Hydro Production - Roads, Railroads, &amp; Bridges_x001C_</t>
  </si>
  <si>
    <t>340200D Other Production - Land &amp; Land Rights_x001C_</t>
  </si>
  <si>
    <t>341000D Other Production - Structures &amp; Improvements_x001C_</t>
  </si>
  <si>
    <t>342000D Other Production - Fuel Holders, Producers, &amp; Accessories_x001C_</t>
  </si>
  <si>
    <t>343000D Other Production - Prime Movers_x001C_</t>
  </si>
  <si>
    <t>344000D Other Production - Generators_x001C_</t>
  </si>
  <si>
    <t>344010D Other Production - Solar_x001C_</t>
  </si>
  <si>
    <t>345000D Other Production - Accessory Electric Equipment_x001C_</t>
  </si>
  <si>
    <t>345010D Other Production - Accessory Solar Equipment_x001C_</t>
  </si>
  <si>
    <t>346000D Other Production - Miscellaneous Power Plant Equipment_x001C_</t>
  </si>
  <si>
    <t>347000D Other Production - ARO_x001C_</t>
  </si>
  <si>
    <t>350100D Gas UG Storage - Land Owned in Fee_x001C_</t>
  </si>
  <si>
    <t>350200D Transmission - Land Owned in Fee / Gas UG Storage - Right of Way_x001C_</t>
  </si>
  <si>
    <t>350300D Transmission - Removing Property of Others_x001C_</t>
  </si>
  <si>
    <t>350400D Transmission - Land Easements_x001C_</t>
  </si>
  <si>
    <t>351100D Gas UG Storage - Structures &amp; Improvements - Wells_x001C_</t>
  </si>
  <si>
    <t>351200D Transmission - Computer Software / Gas UG Storage - Struct &amp; Improv - CS_x001C_</t>
  </si>
  <si>
    <t>351300D Gas UG Storage - Structures &amp; Improvements - Measuring &amp; Regulating_x001C_</t>
  </si>
  <si>
    <t>351400D Gas UG Storage - Structures &amp; Improvements - Office_x001C_</t>
  </si>
  <si>
    <t>351410D Gas UG Storage - Structures &amp; Improvements - Pump House_x001C_</t>
  </si>
  <si>
    <t>352000D Transmission - Structures &amp; Improvements / Gas UG Storage - Wells_x001C_</t>
  </si>
  <si>
    <t>352100D Gas UG Storage - Well Leases_x001C_</t>
  </si>
  <si>
    <t>352200D Gas UG Storage - Well Reservoirs_x001C_</t>
  </si>
  <si>
    <t>352300D Gas UG Storage - Well Non-Recoverable_x001C_</t>
  </si>
  <si>
    <t>353000D Transmission - Station Equipment / Gas UG Storage - Lines_x001C_</t>
  </si>
  <si>
    <t>354000D Transmission - Towers &amp; Fixtures / Gas UG Storage - Comp Station Equip_x001C_</t>
  </si>
  <si>
    <t>355000D Transmission - Poles &amp; Fixtures / Gas UG Storage - Meas &amp; Reg Equip_x001C_</t>
  </si>
  <si>
    <t>356000D Transmission - OH Conductors / Gas UG Storage - Purification Equip_x001C_</t>
  </si>
  <si>
    <t>357000D Transmission - UG Conduit / Gas UG Storage - Other Equip_x001C_</t>
  </si>
  <si>
    <t>358000D Transmission - UG Conductors &amp; Devices_x001C_</t>
  </si>
  <si>
    <t>359000D Transmission - Roads &amp; Trails_x001C_</t>
  </si>
  <si>
    <t>360105D Distribution - Land Held for Future Use_x001C_</t>
  </si>
  <si>
    <t>360200D Distribution - Land_x001C_</t>
  </si>
  <si>
    <t>360400D Distribution - Land Easements_x001C_</t>
  </si>
  <si>
    <t>361000D Distribution - Structures &amp; Improvements_x001C_</t>
  </si>
  <si>
    <t>362000D Distribution - Station Equipment_x001C_</t>
  </si>
  <si>
    <t>364000D Distribution - Poles, Towers, &amp; Fixtures_x001C_</t>
  </si>
  <si>
    <t>365000D Distribution - OH Conductors &amp; Devices_x001C_</t>
  </si>
  <si>
    <t>366000D Distribution - UG Conduit_x001C_</t>
  </si>
  <si>
    <t>367000D Distribution - UG Conductors &amp; Devices_x001C_</t>
  </si>
  <si>
    <t>368000D Distribution - Line Transformers_x001C_</t>
  </si>
  <si>
    <t>369100D Distribution - OH Services_x001C_</t>
  </si>
  <si>
    <t>369200D Distribution - UG Services Spokane Network_x001C_</t>
  </si>
  <si>
    <t>369300D Distribution - UG Services Other_x001C_</t>
  </si>
  <si>
    <t>370000D Distribution - Meters_x001C_</t>
  </si>
  <si>
    <t>373100D Distribution - Street Lights - Mercury Vapor_x001C_</t>
  </si>
  <si>
    <t>373200D Distribution - Street Lights - UG Conductor_x001C_</t>
  </si>
  <si>
    <t>373300D Distribution - Street Lights - Decorative and Metal Standards_x001C_</t>
  </si>
  <si>
    <t>373400D Distribution - Street Lights - High Pressure Sodium Vapor_x001C_</t>
  </si>
  <si>
    <t>374000D Distribution - ARO_x001C_</t>
  </si>
  <si>
    <t>374200D Gas Distribution - Land Owned in Fee_x001C_</t>
  </si>
  <si>
    <t>374400D Gas Distribution - Land Easements_x001C_</t>
  </si>
  <si>
    <t>375000D Gas Distribution - Structures &amp; Improvements_x001C_</t>
  </si>
  <si>
    <t>376000D Gas Distribution - Mains_x001C_</t>
  </si>
  <si>
    <t>376105D Gas Distribution - Mains - Held for Future Use_x001C_</t>
  </si>
  <si>
    <t>378000D Gas Distribution - Meas &amp; Reg Equip - General_x001C_</t>
  </si>
  <si>
    <t>379000D Gas Distribution - Meas &amp; Reg Equip - City Gate_x001C_</t>
  </si>
  <si>
    <t>380000D Gas Distribution - Services_x001C_</t>
  </si>
  <si>
    <t>380105D Gas Distribution - Services - Held for Future Use_x001C_</t>
  </si>
  <si>
    <t>381000D Gas Distribution - Meters_x001C_</t>
  </si>
  <si>
    <t>385000D Gas Distribution - Ind Meas &amp; Reg Equip_x001C_</t>
  </si>
  <si>
    <t>387000D Gas Distribution - Other Equip_x001C_</t>
  </si>
  <si>
    <t>389200D General - Land Owned in Fee_x001C_</t>
  </si>
  <si>
    <t>389300D General - Removing Property of Others_x001C_</t>
  </si>
  <si>
    <t>389400D General - Land Easements_x001C_</t>
  </si>
  <si>
    <t>390100D General - Structures &amp; Improvements - Company_x001C_</t>
  </si>
  <si>
    <t>390200D General - Structures &amp; Improvements - Leasehold Improvements_x001C_</t>
  </si>
  <si>
    <t>391000D General - Office Furniture &amp; Equipment_x001C_</t>
  </si>
  <si>
    <t>391100D General - Computer Hardware_x001C_</t>
  </si>
  <si>
    <t>391700D General - Office Furniture - Lease_x001C_</t>
  </si>
  <si>
    <t>392000D General - Transportation Equipment - Class 7 &amp; 8_x001C_</t>
  </si>
  <si>
    <t>392032D General - Transportation Equipment - Class 32_x001C_</t>
  </si>
  <si>
    <t>392035D General - Transportation Equipment - Class 35_x001C_</t>
  </si>
  <si>
    <t>392045D General - Transportation Equipment - Class 45_x001C_</t>
  </si>
  <si>
    <t>392046D General - Transportation Equipment - Class 46_x001C_</t>
  </si>
  <si>
    <t>392047D General - Transportation Equipment - Class 47_x001C_</t>
  </si>
  <si>
    <t>392048D General - Transportation Equipment - Class 48_x001C_</t>
  </si>
  <si>
    <t>392055D General - Transportation Equipment - Class 55_x001C_</t>
  </si>
  <si>
    <t>392056D General - Transportation Equipment - Class 56_x001C_</t>
  </si>
  <si>
    <t>392057D General - Transportation Equipment - Class 57_x001C_</t>
  </si>
  <si>
    <t>392058D General - Transportation Equipment - Class 58_x001C_</t>
  </si>
  <si>
    <t>392065D General - Transportation Equipment - Class 65_x001C_</t>
  </si>
  <si>
    <t>392066D General - Transportation Equipment - Class 66_x001C_</t>
  </si>
  <si>
    <t>392200D General - Transportation Equipment - Lease_x001C_</t>
  </si>
  <si>
    <t>392230D General - Transportation Equipment - PME_x001C_</t>
  </si>
  <si>
    <t>392700D General - Transportation Equipment - Leased_x001C_</t>
  </si>
  <si>
    <t>392758D General - Transportation Equipment - Leased - Class 58_x001C_</t>
  </si>
  <si>
    <t>393000D General - Stores Equipment_x001C_</t>
  </si>
  <si>
    <t>394000D General - Tools, Shop &amp; Garage Equipment_x001C_</t>
  </si>
  <si>
    <t>395000D General - Laboratory Equipment_x001C_</t>
  </si>
  <si>
    <t>396000D General - Power Operated Equipment - Class 7 &amp; 8_x001C_</t>
  </si>
  <si>
    <t>396055D General - Power Operated Equipment - Class 55_x001C_</t>
  </si>
  <si>
    <t>396056D General - Power Operated Equipment - Class 56_x001C_</t>
  </si>
  <si>
    <t>396057D General - Power Operated Equipment - Class 57_x001C_</t>
  </si>
  <si>
    <t>396058D General - Power Operated Equipment - Class 58_x001C_</t>
  </si>
  <si>
    <t>396065D General - Power Operated Equipment - Class 65_x001C_</t>
  </si>
  <si>
    <t>396066D General - Power Operated Equipment - Class 66_x001C_</t>
  </si>
  <si>
    <t>396067D General - Power Operated Equipment - Class 67_x001C_</t>
  </si>
  <si>
    <t>396068D General - Power Operated Equipment - Class 68_x001C_</t>
  </si>
  <si>
    <t>396200D General - Power Operated Equipment - Lease_x001C_</t>
  </si>
  <si>
    <t>396700D General - Power Operated Equipment - Lease_x001C_</t>
  </si>
  <si>
    <t>397000D General - Communications Equipment_x001C_</t>
  </si>
  <si>
    <t>397200D General - Communications Equipment - Portable_x001C_</t>
  </si>
  <si>
    <t>397700D General - Communications Equipment - Lease_x001C_</t>
  </si>
  <si>
    <t>398000D General - Miscellaneous Equipment_x001C_</t>
  </si>
  <si>
    <t>399100D General - ARO_x001C_</t>
  </si>
  <si>
    <t>400000 PARENT FOR REVENUE ACCOUNTS_x001C_</t>
  </si>
  <si>
    <t>405930 Amortization of other plant._x001C_</t>
  </si>
  <si>
    <t>406100 Amortization of utility plant acquisition adjustments._x001C_</t>
  </si>
  <si>
    <t>407025 WA GRC Jackson Prairie O&amp;M Deferral_x001C_</t>
  </si>
  <si>
    <t>407312 Reg Debit Lancaster_x001C_</t>
  </si>
  <si>
    <t>407321 Reg Amort Roseburg Medford Deferral_x001C_</t>
  </si>
  <si>
    <t>407322 Reg Debit Spokane River Relicense_x001C_</t>
  </si>
  <si>
    <t>407323 Reg Debit Spokane River PM&amp;Es_x001C_</t>
  </si>
  <si>
    <t>407324 Reg Debit Lake CDA CDR Fund_x001C_</t>
  </si>
  <si>
    <t>407325 Lake CDA IPA Interest Expense_x001C_</t>
  </si>
  <si>
    <t>407330 Amortization of regulatory liabilities_x001C_</t>
  </si>
  <si>
    <t>407331 Reg Debit BPA Parallel Capacity Support_x001C_</t>
  </si>
  <si>
    <t>407333 Amortization of regulatory liabilities_x001C_</t>
  </si>
  <si>
    <t>407335 Amortization of regulatory liabilities_x001C_</t>
  </si>
  <si>
    <t>407350 Amortization of regulatory liablities_x001C_</t>
  </si>
  <si>
    <t>407351 Amort- CNC Transmission_x001C_</t>
  </si>
  <si>
    <t>407360 AMORT CS2 &amp; COLSTRIP O&amp;M_x001C_</t>
  </si>
  <si>
    <t>407362 LiDAR O&amp;M Amort_x001C_</t>
  </si>
  <si>
    <t>407365 Amort Exp - Wind Generation_x001C_</t>
  </si>
  <si>
    <t>407370 Amortization of regulatory liabilities_x001C_</t>
  </si>
  <si>
    <t>407380 Amortization of regulatory liabilities_x001C_</t>
  </si>
  <si>
    <t>407382 Reg Debit Amt CDA Settlement_x001C_</t>
  </si>
  <si>
    <t>407395 Optional Renewable Power Rev_x001C_</t>
  </si>
  <si>
    <t>407400 Amortization of CCX Credits_x001C_</t>
  </si>
  <si>
    <t>407403 Amortization of regulatory liabilities_x001C_</t>
  </si>
  <si>
    <t>407405 Amortization of regulatory liabilities_x001C_</t>
  </si>
  <si>
    <t>407406 Amortization of regulatory liabilities_x001C_</t>
  </si>
  <si>
    <t>407408 Senate Bill Unbilled Add-Ons Amortization_x001C_</t>
  </si>
  <si>
    <t>407420 Amortization of regulatory liabilities_x001C_</t>
  </si>
  <si>
    <t>407421 Reg Credit Roseburg/Medford Deferral_x001C_</t>
  </si>
  <si>
    <t>407422 Reg Credit Spokane River Relicense_x001C_</t>
  </si>
  <si>
    <t>407423 Reg Credit Spokane River PM&amp;Es_x001C_</t>
  </si>
  <si>
    <t>407424 Reg Credit Lake CDA CDR Fund_x001C_</t>
  </si>
  <si>
    <t>407425 WA GRC Jackson Prairie Deferral_x001C_</t>
  </si>
  <si>
    <t>407431 Senate Bill 408 Amortization_x001C_</t>
  </si>
  <si>
    <t>407450 Amortization of regulatory liabilities_x001C_</t>
  </si>
  <si>
    <t>407460 DEF CS2 &amp; COLSTRIP O&amp;M_x001C_</t>
  </si>
  <si>
    <t>407462 LiDAR O&amp;M DEFERRAL_x001C_</t>
  </si>
  <si>
    <t>407482 Reg Credit Amt Lake CDA Settlement_x001C_</t>
  </si>
  <si>
    <t>407495 Optional Renew Solar Project Offset_x001C_</t>
  </si>
  <si>
    <t>407496 Def Palouse Wind &amp; Thornton Sw St_x001C_</t>
  </si>
  <si>
    <t>407499 Amortization of regulatory liabilities_x001C_</t>
  </si>
  <si>
    <t>408110 Taxes other than income taxes, other income and deduct_x001C_</t>
  </si>
  <si>
    <t>408120 Taxes other than income taxes, other income and deduct_x001C_</t>
  </si>
  <si>
    <t>408130 Taxes other than income taxes, other income and deduct_x001C_</t>
  </si>
  <si>
    <t>408140 Taxes other than income taxes, other income and deduct_x001C_</t>
  </si>
  <si>
    <t>408150 Taxes other than income taxes, other income and deduct_x001C_</t>
  </si>
  <si>
    <t>408160 Taxes other than income taxes, other income and deduct_x001C_</t>
  </si>
  <si>
    <t>408170 Taxes other than income taxes, other income and deduct_x001C_</t>
  </si>
  <si>
    <t>408180 Taxes other than income taxes, other income and deduct_x001C_</t>
  </si>
  <si>
    <t>408190 Taxes other than income taxes, other income and deduct_x001C_</t>
  </si>
  <si>
    <t>409000 Income taxes_x001C_</t>
  </si>
  <si>
    <t>409100 Income taxes_x001C_</t>
  </si>
  <si>
    <t>410100 Deferred Income Tax Expense Above_x001C_</t>
  </si>
  <si>
    <t>410140 Deferred Income Tax Expense Above_x001C_</t>
  </si>
  <si>
    <t>411100 Deferred Income Tax Expense Above_x001C_</t>
  </si>
  <si>
    <t>411400 AMT ITC_x001C_</t>
  </si>
  <si>
    <t>425680 Miscellaneous Amortization_x001C_</t>
  </si>
  <si>
    <t>426520 Other deductions._x001C_</t>
  </si>
  <si>
    <t>440000 Residential sales._x001C_</t>
  </si>
  <si>
    <t>442200 Commercial and industrial sales._x001C_</t>
  </si>
  <si>
    <t>442300 Commercial and industrial sales._x001C_</t>
  </si>
  <si>
    <t>444000 Public street and highway lighting._x001C_</t>
  </si>
  <si>
    <t>447000 Sales for resale._x001C_</t>
  </si>
  <si>
    <t>448000 Interdepartmental sales._x001C_</t>
  </si>
  <si>
    <t>451000 Miscellaneous service revenues._x001C_</t>
  </si>
  <si>
    <t>453000 Steam Revenue_x001C_</t>
  </si>
  <si>
    <t>454000 Rent from electric property._x001C_</t>
  </si>
  <si>
    <t>456000 Other electric revenues._x001C_</t>
  </si>
  <si>
    <t>480000 Residential sales._x001C_</t>
  </si>
  <si>
    <t>481200 Commercial and industrial sales._x001C_</t>
  </si>
  <si>
    <t>481250 Commercial and industrial sales._x001C_</t>
  </si>
  <si>
    <t>481300 Commercial and industrial sales._x001C_</t>
  </si>
  <si>
    <t>481400 Commercial and industrial sales._x001C_</t>
  </si>
  <si>
    <t>483000 Sales for resale._x001C_</t>
  </si>
  <si>
    <t>483600 Sales for resale._x001C_</t>
  </si>
  <si>
    <t>483700 Sales for resale._x001C_</t>
  </si>
  <si>
    <t>483711 Sales for resale._x001C_</t>
  </si>
  <si>
    <t>483730 Sales for resale._x001C_</t>
  </si>
  <si>
    <t>483760 Sales for resale._x001C_</t>
  </si>
  <si>
    <t>484000 Interdepartmental sales._x001C_</t>
  </si>
  <si>
    <t>488000 Miscellaneous service revenues._x001C_</t>
  </si>
  <si>
    <t>489300 Revenues from storing gas of others._x001C_</t>
  </si>
  <si>
    <t>493000 Rent from gas property._x001C_</t>
  </si>
  <si>
    <t>495000 Other gas revenues._x001C_</t>
  </si>
  <si>
    <t>495028 Other gas revenues._x001C_</t>
  </si>
  <si>
    <t>499000 Provision for rate refunds._x001C_</t>
  </si>
  <si>
    <t>500000 Operation supervision and engineering - Fossil Steam_x001C_</t>
  </si>
  <si>
    <t>501000 Fuel - Fossil Steam_x001C_</t>
  </si>
  <si>
    <t>502000 Steam expenses - Fossil Steam (Major only)._x001C_</t>
  </si>
  <si>
    <t>505000 Electric expenses - Fossil Steam (Major only)._x001C_</t>
  </si>
  <si>
    <t>506000 Miscellaneous steam power expenses - Fossil Steam (Maj_x001C_</t>
  </si>
  <si>
    <t>507000 Rents - Fossil Steam_x001C_</t>
  </si>
  <si>
    <t>510000 Maintenance supervision and engineering - Fossil Steam_x001C_</t>
  </si>
  <si>
    <t>511000 Maintenance of structures - Fossil Steam (Major only)._x001C_</t>
  </si>
  <si>
    <t>512000 Maintenance of boiler plant - Fossil Steam (Major only_x001C_</t>
  </si>
  <si>
    <t>513000 Maintenance of electric plant - Fossil Steam (Major on_x001C_</t>
  </si>
  <si>
    <t>514000 Maintenance of miscellaneous fossil steam plant (Major_x001C_</t>
  </si>
  <si>
    <t>535000 Operation supervision and engineering - Hydro._x001C_</t>
  </si>
  <si>
    <t>536000 Water for power._x001C_</t>
  </si>
  <si>
    <t>537000 Hydraulic expenses (Major only)._x001C_</t>
  </si>
  <si>
    <t>538000 Electric expenses - Hydro (Major only)._x001C_</t>
  </si>
  <si>
    <t>539000 Miscellaneous hydraulic power generation expenses (Maj_x001C_</t>
  </si>
  <si>
    <t>540000 Operation supplies and expenses - Hydro (Nonmajor only_x001C_</t>
  </si>
  <si>
    <t>540100 MT Trust Funds Land Settlement Rents_x001C_</t>
  </si>
  <si>
    <t>541000 Maintenance supervision and engineering - Hydro (Major_x001C_</t>
  </si>
  <si>
    <t>542000 Maintenance of structures - Hydro (Major only)._x001C_</t>
  </si>
  <si>
    <t>543000 Maintenance of reservoirs, dams, and waterways (Major_x001C_</t>
  </si>
  <si>
    <t>544000 Maintenance of electric plant - Hydro (Major only)._x001C_</t>
  </si>
  <si>
    <t>545000 Maintenance of hydraulic production plant (Nonmajor on_x001C_</t>
  </si>
  <si>
    <t>546000 Operation supervision and engineering - Other Power_x001C_</t>
  </si>
  <si>
    <t>547000 Fuel - Other Power_x001C_</t>
  </si>
  <si>
    <t>548000 Generation expenses - Other Power(Major only)._x001C_</t>
  </si>
  <si>
    <t>549000 Miscellaneous other power generation expenses (Major o_x001C_</t>
  </si>
  <si>
    <t>550000 Operation supplies and expenses - Other Power (Nonmajo_x001C_</t>
  </si>
  <si>
    <t>551000 Maintenance supervision and engineering - Other Power_x001C_</t>
  </si>
  <si>
    <t>552000 Maintenance of structures - Other Power (Major only)._x001C_</t>
  </si>
  <si>
    <t>553000 Maintenance of generating and electric equipment - Oth_x001C_</t>
  </si>
  <si>
    <t>554000 Maintenance of other power production plant (Nonmajor_x001C_</t>
  </si>
  <si>
    <t>555000 Purchased power._x001C_</t>
  </si>
  <si>
    <t>555100 Purchased power._x001C_</t>
  </si>
  <si>
    <t>555312 Purchased power._x001C_</t>
  </si>
  <si>
    <t>555313 Purchased power._x001C_</t>
  </si>
  <si>
    <t>555380 Purchased power._x001C_</t>
  </si>
  <si>
    <t>555550 Purchased power._x001C_</t>
  </si>
  <si>
    <t>555690 Purchased power._x001C_</t>
  </si>
  <si>
    <t>555700 Purchased power._x001C_</t>
  </si>
  <si>
    <t>555710 Purchased power._x001C_</t>
  </si>
  <si>
    <t>556000 System control and load dispatching (Major only)._x001C_</t>
  </si>
  <si>
    <t>557000 Other expenses._x001C_</t>
  </si>
  <si>
    <t>557010 Other expenses._x001C_</t>
  </si>
  <si>
    <t>557150 Other expenses._x001C_</t>
  </si>
  <si>
    <t>557160 Other expenses._x001C_</t>
  </si>
  <si>
    <t>557161 Other expenses._x001C_</t>
  </si>
  <si>
    <t>557170 Other expenses._x001C_</t>
  </si>
  <si>
    <t>557171 Other expenses._x001C_</t>
  </si>
  <si>
    <t>557200 Other expenses._x001C_</t>
  </si>
  <si>
    <t>557270 Other expenses._x001C_</t>
  </si>
  <si>
    <t>557280 Other expenses._x001C_</t>
  </si>
  <si>
    <t>557290 Other expenses._x001C_</t>
  </si>
  <si>
    <t>557312 Other expenses._x001C_</t>
  </si>
  <si>
    <t>557322 Other expenses._x001C_</t>
  </si>
  <si>
    <t>557331 Reardan Wind Costs - WA_x001C_</t>
  </si>
  <si>
    <t>557380 Other expenses._x001C_</t>
  </si>
  <si>
    <t>557390 Other expenses._x001C_</t>
  </si>
  <si>
    <t>557395 Other expenses._x001C_</t>
  </si>
  <si>
    <t>557610 Other expenses._x001C_</t>
  </si>
  <si>
    <t>557700 Other expenses._x001C_</t>
  </si>
  <si>
    <t>557711 Other expenses._x001C_</t>
  </si>
  <si>
    <t>557730 Other expenses._x001C_</t>
  </si>
  <si>
    <t>560000 Operation supervision and engineering._x001C_</t>
  </si>
  <si>
    <t>560350 Operation supervision and engineering._x001C_</t>
  </si>
  <si>
    <t>561000 Operation supervision and engineering._x001C_</t>
  </si>
  <si>
    <t>562000 Station expenses (Major only)._x001C_</t>
  </si>
  <si>
    <t>563000 Overhead line expenses (Major only)._x001C_</t>
  </si>
  <si>
    <t>565000 Transmission of electricity by others (Major only)._x001C_</t>
  </si>
  <si>
    <t>566000 Miscellaneous transmission expenses (Major only)._x001C_</t>
  </si>
  <si>
    <t>567000 Operation supplies and expenses (Nonmajor only)._x001C_</t>
  </si>
  <si>
    <t>568000 Maintenance supervision and engineering (Major only)._x001C_</t>
  </si>
  <si>
    <t>569000 Maintenance of structures (Major only)._x001C_</t>
  </si>
  <si>
    <t>570000 Maintenance of station equipment (Major only)._x001C_</t>
  </si>
  <si>
    <t>571000 Maintenance of overhead lines (Major only)._x001C_</t>
  </si>
  <si>
    <t>572000 Maintenance of underground lines (Major only)._x001C_</t>
  </si>
  <si>
    <t>573000 Maintenance of miscellaneous transmission plant (Major_x001C_</t>
  </si>
  <si>
    <t>580000 Operation supervision and engineering._x001C_</t>
  </si>
  <si>
    <t>582000 Station  expenses (Major only)._x001C_</t>
  </si>
  <si>
    <t>583000 Overhead line expenses (Major only)._x001C_</t>
  </si>
  <si>
    <t>584000 Underground line expenses (Major only)._x001C_</t>
  </si>
  <si>
    <t>585000 Street lighting and signal system expenses._x001C_</t>
  </si>
  <si>
    <t>586000 Meter expenses._x001C_</t>
  </si>
  <si>
    <t>587000 Customer installations expenses._x001C_</t>
  </si>
  <si>
    <t>588000 Miscellaneous electric distribution expenses._x001C_</t>
  </si>
  <si>
    <t>589000 Rents - electric distribution_x001C_</t>
  </si>
  <si>
    <t>590000 Maintenance supervision and engineering (Major only)._x001C_</t>
  </si>
  <si>
    <t>591000 Maintenance of structures (Major only)._x001C_</t>
  </si>
  <si>
    <t>592000 Maintenance of structures and equipment (Nonmajor only_x001C_</t>
  </si>
  <si>
    <t>593000 Maintenance of overhead lines (Major only)._x001C_</t>
  </si>
  <si>
    <t>594000 Maintenance of lines (Nonmajor only)._x001C_</t>
  </si>
  <si>
    <t>595000 Maintenance of line transformers._x001C_</t>
  </si>
  <si>
    <t>596000 Maintenance of street lighting and signal systems._x001C_</t>
  </si>
  <si>
    <t>597000 Maintenance of meters._x001C_</t>
  </si>
  <si>
    <t>598000 Maintenance of miscellaneous distribution plant._x001C_</t>
  </si>
  <si>
    <t>804000 Liquified natural gas purchases._x001C_</t>
  </si>
  <si>
    <t>804001 Liquified natural gas purchases._x001C_</t>
  </si>
  <si>
    <t>804002 Liquified natural gas purchases._x001C_</t>
  </si>
  <si>
    <t>804010 Liquified natural gas purchases._x001C_</t>
  </si>
  <si>
    <t>804014 Liquified natural gas purchases._x001C_</t>
  </si>
  <si>
    <t>804017 Liquified natural gas purchases._x001C_</t>
  </si>
  <si>
    <t>804600 Liquified natural gas purchases._x001C_</t>
  </si>
  <si>
    <t>804700 Liquified natural gas purchases._x001C_</t>
  </si>
  <si>
    <t>804711 Liquified natural gas purchases._x001C_</t>
  </si>
  <si>
    <t>804730 Liquified natural gas purchases._x001C_</t>
  </si>
  <si>
    <t>805110 Purchased gas cost adjustments._x001C_</t>
  </si>
  <si>
    <t>805115 Purchased gas cost adjustments._x001C_</t>
  </si>
  <si>
    <t>805116 Purchased gas cost adjustments._x001C_</t>
  </si>
  <si>
    <t>805120 Purchased gas cost adjustments._x001C_</t>
  </si>
  <si>
    <t>805270 Purchased gas cost adjustments._x001C_</t>
  </si>
  <si>
    <t>808100 Gas delivered to storage-Credit._x001C_</t>
  </si>
  <si>
    <t>808200 Gas delivered to storage-Credit._x001C_</t>
  </si>
  <si>
    <t>811000 Gas used for products extraction--Credit._x001C_</t>
  </si>
  <si>
    <t>813000 Other gas supply expenses._x001C_</t>
  </si>
  <si>
    <t>813010 Other gas supply expenses._x001C_</t>
  </si>
  <si>
    <t>814000 Operation supervision and engineering._x001C_</t>
  </si>
  <si>
    <t>824000 Other expenses._x001C_</t>
  </si>
  <si>
    <t>837000 Maintenance of other equipment._x001C_</t>
  </si>
  <si>
    <t>870000 Operation supervision and engineering._x001C_</t>
  </si>
  <si>
    <t>874000 Mains and services expenses._x001C_</t>
  </si>
  <si>
    <t>875000 Measuring and regulating station expenses--General._x001C_</t>
  </si>
  <si>
    <t>876000 Measuring and regulating station expenses--Industrial._x001C_</t>
  </si>
  <si>
    <t>877000 Measuring and regulating station expenses--City gate c_x001C_</t>
  </si>
  <si>
    <t>878000 Meter and house regulator expenses._x001C_</t>
  </si>
  <si>
    <t>879000 Customer installations expenses._x001C_</t>
  </si>
  <si>
    <t>880000 Other expenses._x001C_</t>
  </si>
  <si>
    <t>881000 Rents._x001C_</t>
  </si>
  <si>
    <t>885000 Maintenance supervision and engineering._x001C_</t>
  </si>
  <si>
    <t>887000 Maintenance of mains._x001C_</t>
  </si>
  <si>
    <t>889000 Maintenance of measuring and regulating station equipm_x001C_</t>
  </si>
  <si>
    <t>890000 Maintenance of measuring and regulating station equipm_x001C_</t>
  </si>
  <si>
    <t>891000 Maintenance of measuring and regulating station equipm_x001C_</t>
  </si>
  <si>
    <t>892000 Maintenance of services._x001C_</t>
  </si>
  <si>
    <t>893000 Maintenance of meters and house regulators._x001C_</t>
  </si>
  <si>
    <t>894000 Maintenance of other equipment._x001C_</t>
  </si>
  <si>
    <t>901000 Supervision (Major only)._x001C_</t>
  </si>
  <si>
    <t>902000 Meter reading expenses._x001C_</t>
  </si>
  <si>
    <t>903000 Customer records and collection expenses._x001C_</t>
  </si>
  <si>
    <t>903920 Customer records and collection expenses._x001C_</t>
  </si>
  <si>
    <t>903930 Customer records and collection expenses._x001C_</t>
  </si>
  <si>
    <t>904000 Uncollectible accounts._x001C_</t>
  </si>
  <si>
    <t>905000 Miscellaneous customer accounts expenses (Major only)._x001C_</t>
  </si>
  <si>
    <t>908000 Customer assistance expenses (Major only)_x001C_</t>
  </si>
  <si>
    <t>908250 Customer assistance expenses (Major only)_x001C_</t>
  </si>
  <si>
    <t>908600 Customer assistance expenses (Major only)_x001C_</t>
  </si>
  <si>
    <t>908610 Customer assistance expenses (Major only)_x001C_</t>
  </si>
  <si>
    <t>908690 Customer assistance expenses (Major only)_x001C_</t>
  </si>
  <si>
    <t>908990 Customer assistance expenses (Major only)_x001C_</t>
  </si>
  <si>
    <t>909000 Informational and instructional advertising expenses (_x001C_</t>
  </si>
  <si>
    <t>910000 Miscellaneous customer service and informational expen_x001C_</t>
  </si>
  <si>
    <t>912000 Demonstrating and selling expenses (Major only)._x001C_</t>
  </si>
  <si>
    <t>913000 Advertising expenses (Major only)._x001C_</t>
  </si>
  <si>
    <t>916000 Miscellaneous sales expenses (Major only)._x001C_</t>
  </si>
  <si>
    <t>920000 Administrative and general salaries._x001C_</t>
  </si>
  <si>
    <t>921000 Office supplies and expenses._x001C_</t>
  </si>
  <si>
    <t>922000 Administrative expenses transferred--Credit._x001C_</t>
  </si>
  <si>
    <t>923000 Outside services employed._x001C_</t>
  </si>
  <si>
    <t>924000 Property insurance._x001C_</t>
  </si>
  <si>
    <t>925000 Injuries and damages._x001C_</t>
  </si>
  <si>
    <t>926000 Employee pensions and benefits._x001C_</t>
  </si>
  <si>
    <t>927000 Franchise requirements_x001C_</t>
  </si>
  <si>
    <t>928000 Regulatory commission expenses._x001C_</t>
  </si>
  <si>
    <t>930000 Miscellaneous general expenses._x001C_</t>
  </si>
  <si>
    <t>931000 Rents._x001C_</t>
  </si>
  <si>
    <t>935000 Maintenance of common general plant._x001C_</t>
  </si>
  <si>
    <t>997000 Book Depreciation\Intangible Plant Amortization_x001C_</t>
  </si>
  <si>
    <t>997001 Contributions In Aid of Construction_x001C_</t>
  </si>
  <si>
    <t>997002 Injuries and Damages_x001C_</t>
  </si>
  <si>
    <t>997003 Salvage_x001C_</t>
  </si>
  <si>
    <t>997004 Sched M_x001C_</t>
  </si>
  <si>
    <t>997005 FAS106 Current Retiree Medical Accrual_x001C_</t>
  </si>
  <si>
    <t>997006 SCH M CSS HARDWARE LEASE PRIN_x001C_</t>
  </si>
  <si>
    <t>997007 Sched M_x001C_</t>
  </si>
  <si>
    <t>997008 DSM Book Amortization_x001C_</t>
  </si>
  <si>
    <t>997009 Sched M_x001C_</t>
  </si>
  <si>
    <t>997010 Deferred Gas Credit and Refunds_x001C_</t>
  </si>
  <si>
    <t>997012 Transportation Depreciation_x001C_</t>
  </si>
  <si>
    <t>997015 Airplane Lease Payments_x001C_</t>
  </si>
  <si>
    <t>997016 Redemptions_x001C_</t>
  </si>
  <si>
    <t>997017 Sched M_x001C_</t>
  </si>
  <si>
    <t>997018 Sched M_x001C_</t>
  </si>
  <si>
    <t>997019 Sched M_x001C_</t>
  </si>
  <si>
    <t>997020 FAS87 Current Pension Accrual_x001C_</t>
  </si>
  <si>
    <t>997021 Sched M_x001C_</t>
  </si>
  <si>
    <t>997022 SCH M SL/LSE GENERAL OFFICE BL_x001C_</t>
  </si>
  <si>
    <t>997024 Sched M_x001C_</t>
  </si>
  <si>
    <t>997025 Sched M_x001C_</t>
  </si>
  <si>
    <t>997026 Sched M_x001C_</t>
  </si>
  <si>
    <t>997027 Uncollectibles_x001C_</t>
  </si>
  <si>
    <t>997028 Sched M_x001C_</t>
  </si>
  <si>
    <t>997029 FAS 106 Post Retirement Benefits_x001C_</t>
  </si>
  <si>
    <t>997030 Senate Bill 408_x001C_</t>
  </si>
  <si>
    <t>997031 Decoupling Mechanism_x001C_</t>
  </si>
  <si>
    <t>997032 Interest Rate Swaps_x001C_</t>
  </si>
  <si>
    <t>997033 BPA Residential Exchange / DSM Tariff Rider_x001C_</t>
  </si>
  <si>
    <t>997034 Sched M_x001C_</t>
  </si>
  <si>
    <t>997035 Business Energy Tax Credit (BETC)_x001C_</t>
  </si>
  <si>
    <t>997037 Oregon DSM Accrual_x001C_</t>
  </si>
  <si>
    <t>997041 Rathdrum Turbine Lease, Tax_x001C_</t>
  </si>
  <si>
    <t>997043 Washington Deferred Power Costs_x001C_</t>
  </si>
  <si>
    <t>997044 Non-Monetary Power Costs_x001C_</t>
  </si>
  <si>
    <t>997045 Section 199 Manufacturing Deduction_x001C_</t>
  </si>
  <si>
    <t>997046 Nez Perce Settlement_x001C_</t>
  </si>
  <si>
    <t>997047 Clark Fork Preventive Maint. Exp (PME's)_x001C_</t>
  </si>
  <si>
    <t>997048 AFUDC_x001C_</t>
  </si>
  <si>
    <t>997049 Tax Depreciation_x001C_</t>
  </si>
  <si>
    <t>997050 CS2 Levelized Return_x001C_</t>
  </si>
  <si>
    <t>997051 Wind Generation AFUDC - ID_x001C_</t>
  </si>
  <si>
    <t>997052 Noxon Spill_x001C_</t>
  </si>
  <si>
    <t>997053 Renewable Energy Certificate Fees_x001C_</t>
  </si>
  <si>
    <t>997054 Spokane River Relicensing_x001C_</t>
  </si>
  <si>
    <t>997055 Deferred Gas Exchange_x001C_</t>
  </si>
  <si>
    <t>997058 Colstrip Settlement_x001C_</t>
  </si>
  <si>
    <t>997059 Spokane River Relicensing PME_x001C_</t>
  </si>
  <si>
    <t>997061 CDA Lake Settlement_x001C_</t>
  </si>
  <si>
    <t>997062 Gain on Sale of Office Bldg_x001C_</t>
  </si>
  <si>
    <t>997063 CDA Lake Settlement_x001C_</t>
  </si>
  <si>
    <t>997064 Chicago Climate Exchange_x001C_</t>
  </si>
  <si>
    <t>997065 Amortization of Unbilled Revenue Add-Ins_x001C_</t>
  </si>
  <si>
    <t>997066 Miscellaneous Schedule M Additions_x001C_</t>
  </si>
  <si>
    <t>997067 CDA IPA Fund_x001C_</t>
  </si>
  <si>
    <t>997068 Noxon_x001C_</t>
  </si>
  <si>
    <t>997069 Lancaster Deferral Op_x001C_</t>
  </si>
  <si>
    <t>997070 Centralia_x001C_</t>
  </si>
  <si>
    <t>997071 Oregon Regulatory Fee_x001C_</t>
  </si>
  <si>
    <t>997072 CDA Fund Settlement-Prepayment_x001C_</t>
  </si>
  <si>
    <t>997073 DSIT Amortization - ID_x001C_</t>
  </si>
  <si>
    <t>997080 Book Transportation Depr_x001C_</t>
  </si>
  <si>
    <t>997081 Deferred Compensation_x001C_</t>
  </si>
  <si>
    <t>997082 Meal Disallowances_x001C_</t>
  </si>
  <si>
    <t>997083 Paid Time Off_x001C_</t>
  </si>
  <si>
    <t>997084 Customer Uncollectibles_x001C_</t>
  </si>
  <si>
    <t>997085 FAS 106 Post Retirement - OR_x001C_</t>
  </si>
  <si>
    <t>997086 FAS87 Pension Benefits - OR_x001C_</t>
  </si>
  <si>
    <t>997087 Redemption Expense Amortization - OR_x001C_</t>
  </si>
  <si>
    <t>997088 Deferred O&amp;M Colstrip &amp; CS2_x001C_</t>
  </si>
  <si>
    <t>997089 CNC Transmission_x001C_</t>
  </si>
  <si>
    <t>997090 Roseburg/Medford Deferral - OR_x001C_</t>
  </si>
  <si>
    <t>997091 LIDAR O&amp;M Reg Def DFIT_x001C_</t>
  </si>
  <si>
    <t>997092 Smart Grid_x001C_</t>
  </si>
  <si>
    <t>997093 EWEB Renewable Energy Credits_x001C_</t>
  </si>
  <si>
    <t>997094 Palouse Wind &amp; Thornton_x001C_</t>
  </si>
  <si>
    <t>997095 WA REC DEF_x001C_</t>
  </si>
  <si>
    <t>997096 CDA Settlement Costs_x001C_</t>
  </si>
  <si>
    <t>997097 BPA Parallel Capacity_x001C_</t>
  </si>
  <si>
    <t>Cabinet Gorge Prod Tax Credit_x001C_</t>
  </si>
  <si>
    <t>Kettle Falls Prod Tax Credit_x001C_</t>
  </si>
  <si>
    <t>Noxon Tax Credit_x001C_</t>
  </si>
  <si>
    <t>Colstrip 3 AFUDC Reallocation - Plant Bal_x001C_</t>
  </si>
  <si>
    <t>Colstrip 3 AFUDC Reallocation - Accum Depr Bal_x001C_</t>
  </si>
  <si>
    <t>Colstrip 3 AFUDC Reallocation - Monthly Depreciation_x001C_</t>
  </si>
  <si>
    <t>N/A - Not Applicable FA Asset Input_x001C_</t>
  </si>
  <si>
    <t>N/A - Not Applicable FA Expense Input_x001C_</t>
  </si>
  <si>
    <t>N/A - Not Applicable FA Reserve Input_x001C_</t>
  </si>
  <si>
    <t>N/A - Not Applicable GL Balance Input_x001C_</t>
  </si>
  <si>
    <t>N/A - Not Applicable Sub-ledger Transaction Input_x001C_</t>
  </si>
  <si>
    <t>Current Service Code/GL Jurisdiction Entity ID</t>
  </si>
  <si>
    <t>Entity ID for Service Code/GL Jurisdiction=CD/AA</t>
  </si>
  <si>
    <t>Entity ID for Service Code/GL Jurisdiction=CD/AN</t>
  </si>
  <si>
    <t>Total YTD Profit/Loss for Current YYYYMM_x001C_</t>
  </si>
  <si>
    <t>Entity ID for Service Code/GL Jurisdiction=CD/ID</t>
  </si>
  <si>
    <t>Entity ID for Service Code/GL Jurisdiction=CD/WA</t>
  </si>
  <si>
    <t>Entity ID for Service Code/GL Jurisdiction=ED/AN</t>
  </si>
  <si>
    <t>Entity ID for Service Code/GL Jurisdiction=ED/ID</t>
  </si>
  <si>
    <t>Entity ID for Service Code/GL Jurisdiction=ED/MT</t>
  </si>
  <si>
    <t>Entity ID for Service Code/GL Jurisdiction=ED/OR</t>
  </si>
  <si>
    <t>Washington - Electric Operations -  Factor Amount - 12A_x001C_</t>
  </si>
  <si>
    <t>Entity ID for Service Code/GL Jurisdiction=ED/WA</t>
  </si>
  <si>
    <t>Idaho - Electric Operations -  Factor Amount - 12A_x001C_</t>
  </si>
  <si>
    <t>Entity ID for Service Code/GL Jurisdiction=GD/AA</t>
  </si>
  <si>
    <t>Washington - Gas Operation -  Factor Amount - 12A_x001C_</t>
  </si>
  <si>
    <t>Entity ID for Service Code/GL Jurisdiction=GD/AN</t>
  </si>
  <si>
    <t>Idaho - Gas Operation -  Factor Amount - 12A_x001C_</t>
  </si>
  <si>
    <t>Entity ID for Service Code/GL Jurisdiction=GD/ID</t>
  </si>
  <si>
    <t>Oregon - Gas Operation -  Factor Amount - 12A_x001C_</t>
  </si>
  <si>
    <t>Entity ID for Service Code/GL Jurisdiction=GD/OR</t>
  </si>
  <si>
    <t>Total Allocation Factor Amounts - 12A</t>
  </si>
  <si>
    <t>Entity ID for Service Code/GL Jurisdiction=GD/WA</t>
  </si>
  <si>
    <t>Washington - Electric Operations Factor Percent - 12A</t>
  </si>
  <si>
    <t>144030 ACC PRV UNCOLL NET OF ACTUAL-D</t>
  </si>
  <si>
    <t>Idaho - Electric Operations Factor Percent - 12A</t>
  </si>
  <si>
    <t>144200 ACCUMULATED RETAIL WRITE-OFFS</t>
  </si>
  <si>
    <t>Washington - Gas Operation Factor Percent - 12A</t>
  </si>
  <si>
    <t>144600 ACCUMULATED RETAIL REINSTATEME</t>
  </si>
  <si>
    <t>Idaho - Gas Operation Factor Percent - 12A</t>
  </si>
  <si>
    <t>144610 ACC PROV FOR UNCOLLECTIBLES-RE</t>
  </si>
  <si>
    <t>Oregon - Gas Operation Factor Percent - 12A</t>
  </si>
  <si>
    <t>144700 ACCUMULATED RETAIL RECOVERIES</t>
  </si>
  <si>
    <t>165320 GAS IMBALANCE-AVISTA LDC</t>
  </si>
  <si>
    <t>190200 ADFIT INJURY AND DAMAGE</t>
  </si>
  <si>
    <t>Washington - Electric Operations - Factor Amount - 12E_x001C_</t>
  </si>
  <si>
    <t>190810 ADFIT BAD DEBT RESERVE &amp; WRITE</t>
  </si>
  <si>
    <t>Idaho - Electric Operations - Factor Amount - 12E_x001C_</t>
  </si>
  <si>
    <t>228200 ACCUM PROV FOR INJURY &amp; DAMAGE</t>
  </si>
  <si>
    <t>Washington - Gas Operation - Factor Amount - 12E_x001C_</t>
  </si>
  <si>
    <t>228210 PAYMENT/REFUND INJURY &amp; DAMAGE</t>
  </si>
  <si>
    <t>Idaho - Gas Operation - Factor Amount - 12E_x001C_</t>
  </si>
  <si>
    <t>236100 TAXES OTHER THAN INC-WA/ID &amp; O</t>
  </si>
  <si>
    <t>Oregon - Gas Operation - Factor Amount - 12E_x001C_</t>
  </si>
  <si>
    <t>241200 SALES TAX PAYABLE</t>
  </si>
  <si>
    <t>Total Allocation Factor Amounts - 12E</t>
  </si>
  <si>
    <t>242400 STATE COMMISSION FEE ACCRUED</t>
  </si>
  <si>
    <t>242770 LOW INCOME ENERGY ASSIST</t>
  </si>
  <si>
    <t>Washington - Electric Operations Factor Percent - 12E</t>
  </si>
  <si>
    <t>Idaho - Electric Operations Factor Percent - 12E</t>
  </si>
  <si>
    <t>Washington - Gas Operation Factor Percent - 12E</t>
  </si>
  <si>
    <t>Idaho - Gas Operation Factor Percent - 12E</t>
  </si>
  <si>
    <t>Oregon - Gas Operation Factor Percent - 12E</t>
  </si>
  <si>
    <t>Washington - Electric - Production - Thermal_x001C_</t>
  </si>
  <si>
    <t>128150 SPECIAL FUNDS-CS2 GE LTSA ADVA</t>
  </si>
  <si>
    <t>Washington - Electric - Production - Hydro_x001C_</t>
  </si>
  <si>
    <t>128155 SPECIAL FUNDS-CS2 LTSA ADV-O&amp;M</t>
  </si>
  <si>
    <t>Washington - Electric - Production - Other_x001C_</t>
  </si>
  <si>
    <t>128300 SPECIAL FUNDS-TRANSMSN SRVC RE</t>
  </si>
  <si>
    <t>Washington - Electric - Distribution_x001C_</t>
  </si>
  <si>
    <t>134150 OTHER SPECIAL DEPOSITS-ENERGY</t>
  </si>
  <si>
    <t>Washington - Electric - Transmission_x001C_</t>
  </si>
  <si>
    <t>135600 WORKING FUND-CS2</t>
  </si>
  <si>
    <t>Washington - Electric - Production/Transmission</t>
  </si>
  <si>
    <t>135630 WORKING FUND-COLSTRIP</t>
  </si>
  <si>
    <t>Idaho - Electric - Production - Hydro_x001C_</t>
  </si>
  <si>
    <t>142150 CUST ACCT REC-CT FUEL SALES</t>
  </si>
  <si>
    <t>Idaho - Electric - Production - Other_x001C_</t>
  </si>
  <si>
    <t>142500 CUST ACCT REC-UNBILLED REV ELE</t>
  </si>
  <si>
    <t>Idaho - Electric - Distribution_x001C_</t>
  </si>
  <si>
    <t>142610 CUST ACCT REC-RESALE ELECTRIC</t>
  </si>
  <si>
    <t>Idaho - Electric - Transmission_x001C_</t>
  </si>
  <si>
    <t>143210 OTHER ACCT REC-POWER TRANSACTI</t>
  </si>
  <si>
    <t>Idaho - Electric - Production/Transmission</t>
  </si>
  <si>
    <t>143501 OTHER ACCT REC-PRE-LINE SCHOOL</t>
  </si>
  <si>
    <t>Montana - Electric - Production - Thermal_x001C_</t>
  </si>
  <si>
    <t>143502 OTHER ACCT REC-APP LNMN SCHOOL</t>
  </si>
  <si>
    <t>Montana - Electric - Production - Hydro_x001C_</t>
  </si>
  <si>
    <t>Montana - Electric - Distribution (ID)_x001C_</t>
  </si>
  <si>
    <t>Montana - Electric - Transmission_x001C_</t>
  </si>
  <si>
    <t>Oregon - Electric - Production - Other_x001C_</t>
  </si>
  <si>
    <t>Oregon - Electric - Transmission_x001C_</t>
  </si>
  <si>
    <t>165210 PREPAYMENTS-RATHDRM MUN DVLPMT</t>
  </si>
  <si>
    <t>165240 PREPAYMENTS-BPA TRANS RESERVAT</t>
  </si>
  <si>
    <t>165250 COLSTRIP PREPAID ASSET</t>
  </si>
  <si>
    <t>165260 PREPAYMENTS-SPOKANE TRIBE</t>
  </si>
  <si>
    <t>165270 PREPAYMENTS-REC &amp; CCX</t>
  </si>
  <si>
    <t>165312 GAS IMBALANCE - LANCASTER</t>
  </si>
  <si>
    <t>165340 GAS IMBALANCE-COYOTE SPRINGS 2</t>
  </si>
  <si>
    <t>165350 GAS IMBALANCE-RATHDRUM</t>
  </si>
  <si>
    <t>165360 GAS IMBALANCE-NORTHEAST CT</t>
  </si>
  <si>
    <t>165370 GAS IMBALANCE-BOULDER PARK</t>
  </si>
  <si>
    <t>165380 GAS IMBALANCE-KETTLE FALLS CT</t>
  </si>
  <si>
    <t>165390 GAS IMBALANCE-KETTLE FALLS GS</t>
  </si>
  <si>
    <t>232110 ACCTS PAY-POWER TRANSACTIONS</t>
  </si>
  <si>
    <t>232170 ACCTS PAY-BPA TRANSACTIONS</t>
  </si>
  <si>
    <t>232180 ACCTS PAY-POLE RENTAL</t>
  </si>
  <si>
    <t>232610 ACCTS PAY-COLSTRIP COAL</t>
  </si>
  <si>
    <t>232620 ACCTS PAY-TURBINE GAS</t>
  </si>
  <si>
    <t>232630 ACCTS PAY-COLSTRIP OPERATIONS</t>
  </si>
  <si>
    <t>232640 ACCTS PAY-KETTLE FALLS HOG FUE</t>
  </si>
  <si>
    <t>232660 ACCTS PAY-CS2 OPERATIONS AVA S</t>
  </si>
  <si>
    <t>232681 ACCTS PAY LAKE CDA CURRENT FUN</t>
  </si>
  <si>
    <t>234390 INTEREST INC PAYABLE-SPOKANE E</t>
  </si>
  <si>
    <t>235400 TRANSMISSION SERVICE DEPOSITS</t>
  </si>
  <si>
    <t>242060 MISC LIAB-FOREST USE PERMITS</t>
  </si>
  <si>
    <t>242375 MISC LIAB-MT LEASE PAYMENTS</t>
  </si>
  <si>
    <t>242500 MISC LIABILITY-MISC NON-MON PW</t>
  </si>
  <si>
    <t>Total Non-Combined Working Capital - Summary - Factor 1 - ED-AN</t>
  </si>
  <si>
    <t>165320 GAS IMBALANCE-AVISTA LDC (GD-ID)</t>
  </si>
  <si>
    <t>Total Non-Combined Working Capital - Summary - Factor 1 - GD-ID</t>
  </si>
  <si>
    <t>144030 ACC PRV UNCOLL NET OF ACTUAL-D (GD-OR)</t>
  </si>
  <si>
    <t>144200 ACCUMULATED RETAIL WRITE-OFFS (GD-OR)</t>
  </si>
  <si>
    <t>144600 ACCUMULATED RETAIL REINSTATEME (GD-OR)</t>
  </si>
  <si>
    <t>144700 ACCUMULATED RETAIL RECOVERIES (GD-OR)</t>
  </si>
  <si>
    <t>165320 GAS IMBALANCE-AVISTA LDC (GD-OR)</t>
  </si>
  <si>
    <t>190200 ADFIT INJURY AND DAMAGE (GD-OR)</t>
  </si>
  <si>
    <t>228200 ACCUM PROV FOR INJURY &amp; DAMAGE (GD-OR)</t>
  </si>
  <si>
    <t>228210 PAYMENT/REFUND INJURY &amp; DAMAGE (GD-OR)</t>
  </si>
  <si>
    <t>236250 MOTOR VEHICLE TAX-OREGON</t>
  </si>
  <si>
    <t>236680 OR/CA TAXES ACCRUED BETC-OREGO</t>
  </si>
  <si>
    <t>236690 OR REGULATORY BETC</t>
  </si>
  <si>
    <t>242400 STATE COMMISSION FEE ACCRUED (GD-OR)</t>
  </si>
  <si>
    <t>242770 LOW INCOME ENERGY ASSIST (GD-OR)</t>
  </si>
  <si>
    <t>Total Non-Combined Working Capital - Summary - Factor 1 - GD-OR</t>
  </si>
  <si>
    <t>165320 GAS IMBALANCE-AVISTA LDC (GD-WA)</t>
  </si>
  <si>
    <t>Total Non-Combined Working Capital - Summary - Factor 1 - GD-WA</t>
  </si>
  <si>
    <t>Total Non-Combined Working Capital - Summary - Factor 1</t>
  </si>
  <si>
    <t>144200 ACCUMULATED RETAIL WRITE-OFFS (CD-AA)</t>
  </si>
  <si>
    <t>144600 ACCUMULATED RETAIL REINSTATEME (CD-AA)</t>
  </si>
  <si>
    <t>144700 ACCUMULATED RETAIL RECOVERIES (CD-AA)</t>
  </si>
  <si>
    <t>144990 ACC PROV FOR UNCOLLECTIBLES-RE</t>
  </si>
  <si>
    <t>190810 ADFIT BAD DEBT RESERVE &amp; WRITE (CD-AA)</t>
  </si>
  <si>
    <t>Total Non-Combined Working Capital - Summary - Factor 2 - CD-AA</t>
  </si>
  <si>
    <t>144200 ACCUMULATED RETAIL WRITE-OFFS (CD-ID)</t>
  </si>
  <si>
    <t>144600 ACCUMULATED RETAIL REINSTATEME (CD-ID)</t>
  </si>
  <si>
    <t>144700 ACCUMULATED RETAIL RECOVERIES (CD-ID)</t>
  </si>
  <si>
    <t>242400 STATE COMMISSION FEE ACCRUED (CD-ID)</t>
  </si>
  <si>
    <t>Total Non-Combined Working Capital - Summary - Factor 2 - CD-ID</t>
  </si>
  <si>
    <t>144200 ACCUMULATED RETAIL WRITE-OFFS (CD-WA)</t>
  </si>
  <si>
    <t>144600 ACCUMULATED RETAIL REINSTATEME (CD-WA)</t>
  </si>
  <si>
    <t>144700 ACCUMULATED RETAIL RECOVERIES (CD-WA)</t>
  </si>
  <si>
    <t>242400 STATE COMMISSION FEE ACCRUED (CD-WA)</t>
  </si>
  <si>
    <t>242770 LOW INCOME ENERGY ASSIST (CD-WA)</t>
  </si>
  <si>
    <t>Total Non-Combined Working Capital - Summary - Factor 2 - CD-WA</t>
  </si>
  <si>
    <t>144030 ACC PRV UNCOLL NET OF ACTUAL-D (ED-AN)</t>
  </si>
  <si>
    <t>144610 ACC PROV FOR UNCOLLECTIBLES-RE (ED-AN)</t>
  </si>
  <si>
    <t>190810 ADFIT BAD DEBT RESERVE &amp; WRITE (ED-AN)</t>
  </si>
  <si>
    <t>Total Non-Combined Working Capital - Summary - Factor 2 - ED-AN</t>
  </si>
  <si>
    <t>144030 ACC PRV UNCOLL NET OF ACTUAL-D (ED-WA)</t>
  </si>
  <si>
    <t>242770 LOW INCOME ENERGY ASSIST (ED-WA)</t>
  </si>
  <si>
    <t>Total Non-Combined Working Capital - Summary - Factor 2 - ED-WA</t>
  </si>
  <si>
    <t>144610 ACC PROV FOR UNCOLLECTIBLES-RE (GD-AA)</t>
  </si>
  <si>
    <t>Total Non-Combined Working Capital - Summary - Factor 2 -GD-AA</t>
  </si>
  <si>
    <t>144030 ACC PRV UNCOLL NET OF ACTUAL-D (GD-AN)</t>
  </si>
  <si>
    <t>Total Non-Combined Working Capital - Summary - Factor 2 - GD-AN</t>
  </si>
  <si>
    <t>144030 ACC PRV UNCOLL NET OF ACTUAL-D (GD-WA)</t>
  </si>
  <si>
    <t>Total Non-Combined Working Capital - Summary - Factor 2 - GD-WA</t>
  </si>
  <si>
    <t>Total Non-Combined Working Capital - Summary - Factor 2</t>
  </si>
  <si>
    <t>131100 CASH-US BANK</t>
  </si>
  <si>
    <t>131110 CASH-WELLS FARGO</t>
  </si>
  <si>
    <t>131120 CASH-PAYROLL</t>
  </si>
  <si>
    <t>131140 CASH-WORKERS COMPENSATION</t>
  </si>
  <si>
    <t>131170 CASH - AM&amp;D (METALFX)</t>
  </si>
  <si>
    <t>131400 CASH - CANADIAN ACCOUNT (USD)</t>
  </si>
  <si>
    <t>134100 SPECIAL DEPOSITS-INTEREST RATE</t>
  </si>
  <si>
    <t>134120 OTHER SPECIAL DEPOSITS - NEWED</t>
  </si>
  <si>
    <t>135100 WORKING FUNDS-EMPLOYEE</t>
  </si>
  <si>
    <t>135400 WORKING FUND-REAL ESTATE DEPT</t>
  </si>
  <si>
    <t>135430 WORKING FUND-FLEET MANAGEMENT</t>
  </si>
  <si>
    <t>136000 TEMPORARY CASH INVESTMENTS</t>
  </si>
  <si>
    <t>136300 TEMP CASH INVEST-AFS SECURITIE</t>
  </si>
  <si>
    <t>142100 CUST ACCT REC-RETAIL SERVICE</t>
  </si>
  <si>
    <t>142350 CUST ACCT REC- NET PRESENTATIO</t>
  </si>
  <si>
    <t>143020 GST</t>
  </si>
  <si>
    <t>143025 HST</t>
  </si>
  <si>
    <t>143050 OTHER ACCT REC-RETIREE DEDUCTI</t>
  </si>
  <si>
    <t>143200 OTHER ACCT REC-OTHER MISC</t>
  </si>
  <si>
    <t>143390 OTHER ACCT REC-WILMINGTON TRUS</t>
  </si>
  <si>
    <t>143500 OTHER ACCT REC-MISCELLANEOUS</t>
  </si>
  <si>
    <t>143510 CSS ACCOUNTS RECEIVABLES</t>
  </si>
  <si>
    <t>143550 OTHER ACCT REC-DAMAGE CLAIMS</t>
  </si>
  <si>
    <t>143900 OTHER ACCT REC-DEVELOPERS PROM</t>
  </si>
  <si>
    <t>165100 PREPAYMENTS-PREPAID INSURANCE</t>
  </si>
  <si>
    <t>165150 PREPAYMENTS-PREPAID LICENSE FE</t>
  </si>
  <si>
    <t>165180 PREPAYMENTS-CUSTOMER BILLING S</t>
  </si>
  <si>
    <t>165190 RESOURCE DEFERRED OPT EXPENSE</t>
  </si>
  <si>
    <t>165200 PREPAYMENTS-POSTAGE METERS</t>
  </si>
  <si>
    <t>165550 PREPAYMENTS-WILMINGTON TRUST</t>
  </si>
  <si>
    <t>171000 INTEREST &amp; DIVIDENDS RECEIVABL</t>
  </si>
  <si>
    <t>172500 RENTS RECEIVABLE-MISCELLANEOUS</t>
  </si>
  <si>
    <t>172510 RENTS RECEIVABLE-ACCRUED</t>
  </si>
  <si>
    <t>184260 PAYROLL BENEFITS CLEARING</t>
  </si>
  <si>
    <t>184270 PAYROLL TAXES CLEARING</t>
  </si>
  <si>
    <t>186180 PREPAID AIRPLANE LEASE EXPENSE</t>
  </si>
  <si>
    <t>186205 PLANT ALLOC OF CLEARING JOURNA</t>
  </si>
  <si>
    <t>186400 MISC DEFERRED DEBITS TREASURY</t>
  </si>
  <si>
    <t>190830 ADFIT PAID TIME OFF</t>
  </si>
  <si>
    <t>228210 PAYMENT/REFUND INJURY &amp; DAMAGE (CD-AA)</t>
  </si>
  <si>
    <t>228340 ACCUM PROV MED CLAIMS PAYABLE</t>
  </si>
  <si>
    <t>232100 ACCTS PAY-GENERAL</t>
  </si>
  <si>
    <t>232120 ACCTS PAY-PAYROLL OTHER</t>
  </si>
  <si>
    <t>232160 ACCTS PAY-STAMPS</t>
  </si>
  <si>
    <t>232200 ACCTS PAY-VOUCHERS</t>
  </si>
  <si>
    <t>232300 ACCTS PAY-PAYROLL</t>
  </si>
  <si>
    <t>232350 ACCTS PAY- NET PRESENTATION AC</t>
  </si>
  <si>
    <t>232370 LIABILITY AWARD INCENTIVE ACCR</t>
  </si>
  <si>
    <t>232380 ACCTS PAY-EMPLOYEE INCENTIVE P</t>
  </si>
  <si>
    <t>232390 ACCTS PAY-SEVERANCE ACCRUAL</t>
  </si>
  <si>
    <t>232400 ACCTS PAY-UNCLAIMED FUNDS</t>
  </si>
  <si>
    <t>232650 ACCTS PAY-RESOURCE ACCOUNTING</t>
  </si>
  <si>
    <t>232670 ACCTS PAY-RESOURCE TRANS FEE</t>
  </si>
  <si>
    <t>232800 CUSTOMER REFUNDS PAYABLE-CSS</t>
  </si>
  <si>
    <t>236000 TAXES ACCRUED-FEDERAL</t>
  </si>
  <si>
    <t>236050 TAXES ACCRUED - STATE</t>
  </si>
  <si>
    <t>236100 TAXES OTHER THAN INC-WA/ID &amp; O (CD-AA)</t>
  </si>
  <si>
    <t>236500 USE TAX ACCRUAL</t>
  </si>
  <si>
    <t>237100 INTEREST ACCRUED - LT DEBT</t>
  </si>
  <si>
    <t>237200 INTEREST ACCRUED - OTHER LIABI</t>
  </si>
  <si>
    <t>237210 INTEREST ACCRUED - CUST DEPOSI</t>
  </si>
  <si>
    <t>241000 PAYROLL TAX PAYABLE</t>
  </si>
  <si>
    <t>241300 DIRECTORS WA B&amp;O TAXES PAYABLE</t>
  </si>
  <si>
    <t>241200 SALES TAX PAYABLE (CD-AA)</t>
  </si>
  <si>
    <t>242050 MISC LIAB-MARGIN CALL DEPOSIT</t>
  </si>
  <si>
    <t>242090 SETTLEMENT PAYABLE</t>
  </si>
  <si>
    <t>242095 MISC LIAB-MIRABEAU ACCRUED REN</t>
  </si>
  <si>
    <t>242200 MISC LIAB-AUDIT EXP ACC</t>
  </si>
  <si>
    <t>242700 MISC LIAB-PAYROLL EQLZTN</t>
  </si>
  <si>
    <t>242900 ACCTS PAYABLE INVENTORY ACCRUA</t>
  </si>
  <si>
    <t>242910 ACCTS PAYABLE EXPENSE ACCRUAL-</t>
  </si>
  <si>
    <t>Total Non-Combined Working Capital - Summary - Factor 4 - CD-AA</t>
  </si>
  <si>
    <t>232700 WA/ID-PROJECT SHARE</t>
  </si>
  <si>
    <t>232710 WA/ID-GIFT CERTIFICATES</t>
  </si>
  <si>
    <t>236220 WA/ID MOTOR VEHICLE TX - WASHI</t>
  </si>
  <si>
    <t>Total Non-Combined Working Capital - Summary - Factor 4 - CD-AN</t>
  </si>
  <si>
    <t>236100 TAXES OTHER THAN INC-WA/ID &amp; O (CD-ID)</t>
  </si>
  <si>
    <t>241200 SALES TAX PAYABLE (CD-ID)</t>
  </si>
  <si>
    <t>Total Non-Combined Working Capital - Summary - Factor 4 - CD-ID</t>
  </si>
  <si>
    <t>236100 TAXES OTHER THAN INC-WA/ID &amp; O (CD-WA)</t>
  </si>
  <si>
    <t>241200 SALES TAX PAYABLE (CD-WA)</t>
  </si>
  <si>
    <t>242780 AVISTA GRANTS ENG SUSTAIN WSU-</t>
  </si>
  <si>
    <t>242790 MISC LIAB-MOBIUS</t>
  </si>
  <si>
    <t>Total Non-Combined Working Capital - Summary - Factor 4 - CD-WA</t>
  </si>
  <si>
    <t>190200 ADFIT INJURY AND DAMAGE (ED-AN)</t>
  </si>
  <si>
    <t>228200 ACCUM PROV FOR INJURY &amp; DAMAGE (ED-AN)</t>
  </si>
  <si>
    <t>242300 MISC LIAB-FERC ADMIN FEE ACC</t>
  </si>
  <si>
    <t>242310 MISC LIAB-FERC ELEC ADMIN CHG</t>
  </si>
  <si>
    <t>Total Non-Combined Working Capital - Summary - Factor 4 - ED-AN</t>
  </si>
  <si>
    <t>228210 PAYMENT/REFUND INJURY &amp; DAMAGE (ED-ID)</t>
  </si>
  <si>
    <t>Total Non-Combined Working Capital - Summary - Factor 4 - ED-ID</t>
  </si>
  <si>
    <t>228210 PAYMENT/REFUND INJURY &amp; DAMAGE (ED-MT)</t>
  </si>
  <si>
    <t>Total Non-Combined Working Capital - Summary - Factor 4 - ED-MT</t>
  </si>
  <si>
    <t>228210 PAYMENT/REFUND INJURY &amp; DAMAGE (ED-WA)</t>
  </si>
  <si>
    <t>Total Non-Combined Working Capital - Summary - Factor 4 - ED-WA</t>
  </si>
  <si>
    <t>142510 CUST ACCT REC-UNBILLED REV GAS</t>
  </si>
  <si>
    <t>142600 CUST ACCT REC-RESALE GAS</t>
  </si>
  <si>
    <t>232130 ACCTS PAY-GAS SUPPLY TRANSACTI</t>
  </si>
  <si>
    <t>232135 ACCTS PAY-LDC GAS BROKER FEES</t>
  </si>
  <si>
    <t>232140 ACCTS PAY-GAS RESEARCH INSTITU</t>
  </si>
  <si>
    <t>232545 ACCTS PAY-JACKSON PRAIRIE STOR</t>
  </si>
  <si>
    <t>Total Non-Combined Working Capital - Summary - Factor 4 -GD-AA</t>
  </si>
  <si>
    <t>190200 ADFIT INJURY AND DAMAGE (GD-AN)</t>
  </si>
  <si>
    <t>228200 ACCUM PROV FOR INJURY &amp; DAMAGE (GD-AN)</t>
  </si>
  <si>
    <t>Total Non-Combined Working Capital - Summary - Factor 4 - GD-AN</t>
  </si>
  <si>
    <t>228210 PAYMENT/REFUND INJURY &amp; DAMAGE (GD-ID)</t>
  </si>
  <si>
    <t>Total Non-Combined Working Capital - Summary - Factor 4 - GD-ID</t>
  </si>
  <si>
    <t>228210 PAYMENT/REFUND INJURY &amp; DAMAGE (GD-WA)</t>
  </si>
  <si>
    <t>242770 LOW INCOME ENERGY ASSIST (GD-WA)</t>
  </si>
  <si>
    <t>Total Non-Combined Working Capital - Summary - Factor 4 - GD-WA</t>
  </si>
  <si>
    <t>Total Non-Combined Working Capital - Summary - Factor 4</t>
  </si>
  <si>
    <t>236100 TAXES OTHER THAN INC-WA/ID &amp; O (ED-ID)</t>
  </si>
  <si>
    <t>Total Non-Combined Working Capital - Summary - Factor 20 - ED-ID</t>
  </si>
  <si>
    <t>236100 TAXES OTHER THAN INC-WA/ID &amp; O (ED-MT)</t>
  </si>
  <si>
    <t>Total Non-Combined Working Capital - Summary - Factor 20 - ED-MT</t>
  </si>
  <si>
    <t>236100 TAXES OTHER THAN INC-WA/ID &amp; O (ED-OR)</t>
  </si>
  <si>
    <t>Total Non-Combined Working Capital - Summary - Factor 20 - ED-OR</t>
  </si>
  <si>
    <t>236100 TAXES OTHER THAN INC-WA/ID &amp; O (ED-WA)</t>
  </si>
  <si>
    <t>Total Non-Combined Working Capital - Summary - Factor 20 - ED-WA</t>
  </si>
  <si>
    <t>236100 TAXES OTHER THAN INC-WA/ID &amp; O (GD-ID)</t>
  </si>
  <si>
    <t>Total Non-Combined Working Capital - Summary - Factor 20 - GD-ID</t>
  </si>
  <si>
    <t>236100 TAXES OTHER THAN INC-WA/ID &amp; O (GD-OR)</t>
  </si>
  <si>
    <t>Total Non-Combined Working Capital - Summary - Factor 20 - GD-OR</t>
  </si>
  <si>
    <t>236100 TAXES OTHER THAN INC-WA/ID &amp; O (GD-WA)</t>
  </si>
  <si>
    <t>Total Non-Combined Working Capital - Summary - Factor 20 - GD-WA</t>
  </si>
  <si>
    <t>Total Non-Combined Working Capital - Summary - Factor 20</t>
  </si>
  <si>
    <t>Grand Total Non-Combined Working Capital - Summary - All Accounts</t>
  </si>
  <si>
    <t>Current Entity ID for Service Code / GL Jurisdiction</t>
  </si>
  <si>
    <t>Entity ID for Service Code / GL Jurisdiction ZZ-ZZ</t>
  </si>
  <si>
    <t>Current Entity ID Association to Service Code</t>
  </si>
  <si>
    <t>Entity ID for Service Code CD</t>
  </si>
  <si>
    <t>Entity ID for Service Code ED</t>
  </si>
  <si>
    <t>Entity ID for Service Code E1</t>
  </si>
  <si>
    <t>Entity ID for Service Code E2</t>
  </si>
  <si>
    <t>Entity ID for Service Code GD</t>
  </si>
  <si>
    <t>Entity ID for Service Code G1</t>
  </si>
  <si>
    <t>Entity ID for Service Code G2</t>
  </si>
  <si>
    <t>Entity ID for Service Code G3</t>
  </si>
  <si>
    <t>201000 COMMON STOCK ISSUED - NO PAR</t>
  </si>
  <si>
    <t>211000 MISC PAID IN CAPITAL -ECOVA</t>
  </si>
  <si>
    <t>214000 CAP STOCK EXP - COMMON PUBLIC</t>
  </si>
  <si>
    <t>214010 CAP STOCK EXP-SHARE WITHHOLDIN</t>
  </si>
  <si>
    <t>214040 TAX BENEFIT - OPTIONS EXERCISE</t>
  </si>
  <si>
    <t>214050 STOCK COMP INCENTIVE ACCRUAL</t>
  </si>
  <si>
    <t>214060 STOCK COMP - SUBS</t>
  </si>
  <si>
    <t>215100 APPROPRIATED RETAINED EARNINGS</t>
  </si>
  <si>
    <t>216000 RETAINED EARNINGS</t>
  </si>
  <si>
    <t>216100 UNAPPROPRIATED UNDIST SUB EARN</t>
  </si>
  <si>
    <t>216150 CORP SUBSIDIARY ACTIVITY</t>
  </si>
  <si>
    <t>219100 AOCI - SFAS 158</t>
  </si>
  <si>
    <t>219500 OCI AFS SECURITIES</t>
  </si>
  <si>
    <t>238000 DIV DECLARED - COMMON STOCK</t>
  </si>
  <si>
    <t>400000-935999 Net Income (Profit/Loss)</t>
  </si>
  <si>
    <t>Total CWC Detail for CWC Summary Line 2 - Common Equity</t>
  </si>
  <si>
    <t>223010 ADVANCE ASSOCIATED-AVISTA CAPI</t>
  </si>
  <si>
    <t>Total CWC Detail for CWC Summary Line 3 - Trust Originated Preferred Securities</t>
  </si>
  <si>
    <t>221160 KETTLE FALLS P C REV BONDS DUE</t>
  </si>
  <si>
    <t>221300 FMBS - SERIES C - 6.37% DUE 06</t>
  </si>
  <si>
    <t>221330 FMBS - SERIES A - 6.67% DUE 7/</t>
  </si>
  <si>
    <t>221331 FMBS - SERIES A - 7.37% DUE 5/</t>
  </si>
  <si>
    <t>221332 FMBS - SERIES A - 7.39% DUE 5/</t>
  </si>
  <si>
    <t>221333 FMBS - SERIES A - 7.45% DUE 6/</t>
  </si>
  <si>
    <t>221334 FMBS - SERIES A - 7.53% DUE 05</t>
  </si>
  <si>
    <t>221335 FMBS - SERIES A - 7.54% DUE 5/</t>
  </si>
  <si>
    <t>221336 FMBS - SERIES A - 7.18% DUE 8/</t>
  </si>
  <si>
    <t>221350 COLSTRIP 2010A PCRBs DUE 2032</t>
  </si>
  <si>
    <t>221360 COLSTRIP 2010B PCRBs DUE 2034</t>
  </si>
  <si>
    <t>221390 5.45% SERIES DUE 12-01-2019</t>
  </si>
  <si>
    <t>221400 FMBS - 6.25% DUE 12-01-35</t>
  </si>
  <si>
    <t>221410 SWAP on FMBS DUE 12-01-35</t>
  </si>
  <si>
    <t>221420 FMBS - 5.70% DUE 07-01-2037</t>
  </si>
  <si>
    <t>221430 SWAP on FMBS DUE 07-01-2037</t>
  </si>
  <si>
    <t>221440 5.95% SERIES DUE 06-01-2018</t>
  </si>
  <si>
    <t>221450 SWAP ON FMBS DUE 06-01-2018</t>
  </si>
  <si>
    <t>221470 SWAP ON FMBS DUE 04-01-2022</t>
  </si>
  <si>
    <t>221480 5.125% SERIES DUE 04-01-2022</t>
  </si>
  <si>
    <t>221500 1.68% SERIES DUE 12-30-2013</t>
  </si>
  <si>
    <t>221520 3.89% SERIES DUE 12-20-2020</t>
  </si>
  <si>
    <t>221540 5.55% SERIES DUE 12-20-2040</t>
  </si>
  <si>
    <t>221550 SWAPS ON FMBS DUE 2041</t>
  </si>
  <si>
    <t>221560 4.45% SERIES DUE 12-14-2041</t>
  </si>
  <si>
    <t>221570 SWAPS on FMBS Settled 5-25-201</t>
  </si>
  <si>
    <t>221580 4.23% SERIES DUE 11-29-2047</t>
  </si>
  <si>
    <t>222000 REACQUIRED BONDS</t>
  </si>
  <si>
    <t>225000 UNAMORT PREMIUM</t>
  </si>
  <si>
    <t>226000 UNAMORTIZED LONG TERM DEBT DIS</t>
  </si>
  <si>
    <t>Total CWC Detail for CWC Summary Line 4 - Long-Term Debt</t>
  </si>
  <si>
    <t>181330 UNAMT DEBT EXP-PCB INSURANCE P</t>
  </si>
  <si>
    <t>181750 UNAMT DEBT EXPENSE-TOPRS</t>
  </si>
  <si>
    <t>181860 UNAMT DEBT EXPENSE-LT DEBT</t>
  </si>
  <si>
    <t>181950 UNAMT DEBT EXP-DEBT STRATEGIES</t>
  </si>
  <si>
    <t>181960 UNAMT DEBT EXP-RATHDRUM 2005</t>
  </si>
  <si>
    <t>181990 UNAMT DEBT EXP-ST DEBT</t>
  </si>
  <si>
    <t>189860 UNAMT LOSS-REACQ DEBT</t>
  </si>
  <si>
    <t>257000 UNAMORTIZED GAIN ON REACQUIRED</t>
  </si>
  <si>
    <t>Total CWC Detail for CWC Summary Line 5 - Unamortized Debt Expense</t>
  </si>
  <si>
    <t>243100 CURR PORTION OF LONG TERM DEBT</t>
  </si>
  <si>
    <t>Total CWC Detail for CWC Summary Line 6 - Current Portion Long-Term Debt</t>
  </si>
  <si>
    <t>231000 NOTES PAYABLE-CURRENT</t>
  </si>
  <si>
    <t>Total CWC Detail for CWC Summary Line 7 - Notes Payable - Current</t>
  </si>
  <si>
    <t>101000 PLANT IN SERVICE OWNED - Electric</t>
  </si>
  <si>
    <t>101030 KFGS DISALLOWED PLANT/PLANT RE - Electric</t>
  </si>
  <si>
    <t>101050 BOULDER PARK (BPK) DISALLOWED - Electric</t>
  </si>
  <si>
    <t>105000 PLANT HELD FOR FUTURE USE - Electric</t>
  </si>
  <si>
    <t>182324 REG ASSET LAKE CDA CDR FUND - Electric</t>
  </si>
  <si>
    <t>182325 REG ASSET LAKE CDA IPA FUND - Electric</t>
  </si>
  <si>
    <t>182381 REG ASSET AN-CDA LAKE SETTLEME - Electric</t>
  </si>
  <si>
    <t>182382 REG ASSET WA-CDA LAKE SETTLEME - Electric</t>
  </si>
  <si>
    <t>Total CWC Detail for CWC Summary Line 13 - Electric Utility Plant</t>
  </si>
  <si>
    <t>108000 ACCUMULATED PROVISION DEPRECIA - Electric</t>
  </si>
  <si>
    <t>108030 ACC AMT KFGS DISALLOWED PLNT/R - Electric</t>
  </si>
  <si>
    <t>108050 ACC AMT BPK DISALLOWED PLANT - Electric</t>
  </si>
  <si>
    <t>111000 ACC PROVISION AMT OF UTILITY P - Electric</t>
  </si>
  <si>
    <t>111100 ACC AMT COLSTRIP AFUDC COMMON - Electric</t>
  </si>
  <si>
    <t>Total CWC Detail for CWC Summary Line 14 - Electric Accumulated Depreciation</t>
  </si>
  <si>
    <t>101000 PLANT IN SERVICE OWNED - Gas</t>
  </si>
  <si>
    <t>101100 PLANT IN SERVICE LEASED - Gas</t>
  </si>
  <si>
    <t>105000 PLANT HELD FOR FUTURE USE - Gas</t>
  </si>
  <si>
    <t>Total CWC Detail for CWC Summary Line 15 - Gas Utility Plant</t>
  </si>
  <si>
    <t>108000 ACCUMULATED PROVISION DEPRECIA - Gas</t>
  </si>
  <si>
    <t>111000 ACC PROVISION AMT OF UTILITY P - Gas</t>
  </si>
  <si>
    <t>Total CWC Detail for CWC Summary Line 16 - Gas Accumulated Depreciation</t>
  </si>
  <si>
    <t>114000 PLANT ACQUISITION ADJUSTMENT</t>
  </si>
  <si>
    <t>Total CWC Detail for CWC Summary Line 17 - WPNG Acquisition Adjustment</t>
  </si>
  <si>
    <t>115000 ACC PROV AMT OF PLT ACQUISITIO</t>
  </si>
  <si>
    <t>Total CWC Detail for CWC Summary Line 18 - WPNG Acquisition Adj Accum Amort</t>
  </si>
  <si>
    <t>101000 PLANT IN SERVICE OWNED - Common</t>
  </si>
  <si>
    <t>101100 PLANT IN SERVICE LEASED - Common</t>
  </si>
  <si>
    <t>Total CWC Detail for CWC Summary Line 19 - Common Plant</t>
  </si>
  <si>
    <t>108000 ACCUMULATED PROVISION DEPRECIA - Common</t>
  </si>
  <si>
    <t>111000 ACC PROVISION AMT OF UTILITY P - Common</t>
  </si>
  <si>
    <t>Total CWC Detail for CWC Summary Line 20 - Common Accumulated Depreciation</t>
  </si>
  <si>
    <t>235100 CUSTOMER DEPOSITS</t>
  </si>
  <si>
    <t>235200 MISC BILL DEPOSITS</t>
  </si>
  <si>
    <t>235201 PRE-LINE SCHOOL DEPOSITS</t>
  </si>
  <si>
    <t>235202 APP LNMN SCHOOL DEPOSITS</t>
  </si>
  <si>
    <t>252000 CUSTOMER ADVANCE ASSIGNED TO P</t>
  </si>
  <si>
    <t>Total CWC Detail for CWC Summary Line 21 - Customer Deposits and Advances</t>
  </si>
  <si>
    <t>190000 ADFIT MISC</t>
  </si>
  <si>
    <t>190020 DFIT-NOXON ACCUMULATED ITC</t>
  </si>
  <si>
    <t>190025 DFIT-NOXON REGULATORY LIABILIT</t>
  </si>
  <si>
    <t>190040 ADFIT IPUC DISALLOWED PLANT</t>
  </si>
  <si>
    <t>190120 DFIT NONMONETARY POWER EXPENSE</t>
  </si>
  <si>
    <t>190122 DFIT OREGON REGULATORY FEE</t>
  </si>
  <si>
    <t>190130 DFIT BPA C&amp;RD RECEIPTS</t>
  </si>
  <si>
    <t>190150 ADFIT FAS87 UNFUNDED PENSION</t>
  </si>
  <si>
    <t>190160 DFIT UNBILLED REVENUE ADD-ONS</t>
  </si>
  <si>
    <t>190220 ADFIT NEZ PERCE</t>
  </si>
  <si>
    <t>190230 ADFIT NE TANK SPILL</t>
  </si>
  <si>
    <t>190240 ADFIT WARTSILA UNITS</t>
  </si>
  <si>
    <t>190250 ADFIT OREGON SB 408</t>
  </si>
  <si>
    <t>190310 ADFIT DOLLAR ROAD REMEDIATION</t>
  </si>
  <si>
    <t>190325 ADFIT - CDA IPA FUND INTEREST</t>
  </si>
  <si>
    <t>190335 DFIT ID DSIT AMORT.</t>
  </si>
  <si>
    <t>190400 ADFIT ID REG CREDITS</t>
  </si>
  <si>
    <t>190420 ADFIT KF RESERVE</t>
  </si>
  <si>
    <t>190450 ADFIT BPA RES EXCHANGE</t>
  </si>
  <si>
    <t>190850 ADFIT GAIN GENERAL OFFICE BLDG</t>
  </si>
  <si>
    <t>190950 ADFIT OTHER</t>
  </si>
  <si>
    <t>255000 DEF INVESTMENT TAX CREDITS</t>
  </si>
  <si>
    <t>282900 ADFIT</t>
  </si>
  <si>
    <t>283000 ADFIT MISC</t>
  </si>
  <si>
    <t>283040 ADFIT CS2 RET</t>
  </si>
  <si>
    <t>283080 ADFIT CLARK FORK PM&amp;E</t>
  </si>
  <si>
    <t>283090 ADFIT NEZ PERCE</t>
  </si>
  <si>
    <t>283110 DFIT-DERIVATIVE INSTR ASSET-IR</t>
  </si>
  <si>
    <t>283120 ADFIT WNP3</t>
  </si>
  <si>
    <t>283200 ADFIT COLSTRIP PCB</t>
  </si>
  <si>
    <t>283280 ADFIT ERM</t>
  </si>
  <si>
    <t>283305 DFIT- WA REC DEF</t>
  </si>
  <si>
    <t>283312 ADFIT LANCASTER GENERATION</t>
  </si>
  <si>
    <t>283317 ADFIT CDA ANNUAL 4e &amp; 10e PAYM</t>
  </si>
  <si>
    <t>283321 DFIT ROSEBURG/MEDFORD DEFERRAL</t>
  </si>
  <si>
    <t>283322 ADFIT SPOKANE RIVER RELICENSIN</t>
  </si>
  <si>
    <t>283323 ADFIT SPOKANE RIVER PM&amp;Es</t>
  </si>
  <si>
    <t>283324 ADFIT LAKE CDA CDR/IPA FUNDS</t>
  </si>
  <si>
    <t>283325 ADFIT CdA IPA FUND DEPOSIT</t>
  </si>
  <si>
    <t>283328 ADFIT DECOUPLING DEFERRED REV</t>
  </si>
  <si>
    <t>283350 ADFIT RTO DEPOSITS</t>
  </si>
  <si>
    <t>283351 DFIT- CNC TRANSMISSION</t>
  </si>
  <si>
    <t>283355 ADFIT-ID WIND GEN AFUDC</t>
  </si>
  <si>
    <t>283362 LIDAR O&amp;M REG DEF DFIT</t>
  </si>
  <si>
    <t>283365 ADFIT- MT LEASE PAYMENTS</t>
  </si>
  <si>
    <t>283366 ADFIT- COLSTRIP SETTLEMENT</t>
  </si>
  <si>
    <t>283375 ADFIT CS2 &amp; COLSTRIP O&amp;M</t>
  </si>
  <si>
    <t>283380 ADFIT PCA</t>
  </si>
  <si>
    <t>283382 ADFIT LAKE CDA STORAGE SETTLEM</t>
  </si>
  <si>
    <t>283450 ADFIT BPA RES EXCHANGE</t>
  </si>
  <si>
    <t>283750 DFIT AFUDC-CWIP INTANGIBLES</t>
  </si>
  <si>
    <t>283850 ADFIT FMB &amp; MTN REDEEMED</t>
  </si>
  <si>
    <t>283855 ADFIT-RENEWABLE ENERGY CERTIFI</t>
  </si>
  <si>
    <t>Total CWC Detail for CWC Summary Line Line 22 - Accumulated Deferred Taxes</t>
  </si>
  <si>
    <t>117100 GAS STORED-RECOVERABLE BASE GA</t>
  </si>
  <si>
    <t>164100 GAS STORED UNDERGND-408AVA-JP</t>
  </si>
  <si>
    <t>164105 GAS STORED UNDERGND-403NWPL-JP</t>
  </si>
  <si>
    <t>164110 GAS STORED UNDERGND-MIST STORA</t>
  </si>
  <si>
    <t>164115 GAS STORED UNDERGRND-CLAY BASI</t>
  </si>
  <si>
    <t>165681 PREPAYMENT LAKE CdA 4e CDR FUN</t>
  </si>
  <si>
    <t>174500 MISC ASSETS-NONMONETARY PWR EX</t>
  </si>
  <si>
    <t>182300 REGULATORY ASSET FAS106</t>
  </si>
  <si>
    <t>182312 REGULATORY ASSET - LANCASTER G</t>
  </si>
  <si>
    <t>182321 REG ASSET - ROSEBURG/MEDFORD D</t>
  </si>
  <si>
    <t>182322 REG ASSET SPOKANE RIVER RELICE</t>
  </si>
  <si>
    <t>182323 REG ASSET SPOKANE RIVER PM&amp;Es</t>
  </si>
  <si>
    <t>182335 REGULATORY ASSET ID DSIT AMORT</t>
  </si>
  <si>
    <t>182340 REGULATORY ASSET RTO DEPOSIT -</t>
  </si>
  <si>
    <t>182345 REGULATORY ASSET BPA RESIDENTI</t>
  </si>
  <si>
    <t>182350 REGULATORY ASSET ERM APPROVED</t>
  </si>
  <si>
    <t>182351 REGULATORY ASSET- CNC TRANSMIS</t>
  </si>
  <si>
    <t>182355 DEF CS2 &amp; COLSTRIP O&amp;M</t>
  </si>
  <si>
    <t>182362 LiDAR O&amp;M REG DEF</t>
  </si>
  <si>
    <t>182372 REGULATORY ASSET WARTSILA UNIT</t>
  </si>
  <si>
    <t>182383 REGULATORY ASSET WORKERS COMP</t>
  </si>
  <si>
    <t>182384 CS2 LEV RET</t>
  </si>
  <si>
    <t>182385 REGULATORY ASSET ID PCA DEFERR</t>
  </si>
  <si>
    <t>182386 REGULATORY ASSET ID PCA DEFERR</t>
  </si>
  <si>
    <t>182387 REGULATORY ASSET ID PCA DEFERR</t>
  </si>
  <si>
    <t>184400 SPOKANE RIVER LICENSE EXPENSE</t>
  </si>
  <si>
    <t>184500 CLARK FORK RELICENSE EXPENSE</t>
  </si>
  <si>
    <t>184800 4(e) CDR FUND</t>
  </si>
  <si>
    <t>184900 POST FALLS LICENSE EXPENSE</t>
  </si>
  <si>
    <t>184996 4(e) CDR TRUST FUND REIMBURSEM</t>
  </si>
  <si>
    <t>184997 SPOKANE RIVER LICENSE EXPENSE</t>
  </si>
  <si>
    <t>184998 POST FALLS LICENSE EXPENSE</t>
  </si>
  <si>
    <t>184999 CLARK FORK RELICENSE EXPENSE C</t>
  </si>
  <si>
    <t>186100 REGULATORY ASSET AFUDC ALLOWED</t>
  </si>
  <si>
    <t>186280 REGULATORY ASSET ERM  DEFERRED</t>
  </si>
  <si>
    <t>186290 REGULATORY ASSET ERM DEFERRED</t>
  </si>
  <si>
    <t>186322 MISC DEF DEBIT - WA REC DEF</t>
  </si>
  <si>
    <t>186350 REGULATORY ASSET RTO DEPOSITS</t>
  </si>
  <si>
    <t>186360 REGULATORY ASSET-MT LEASE PAYM</t>
  </si>
  <si>
    <t>186382 REG ASSET ID-CdA LAKE SETTLEME</t>
  </si>
  <si>
    <t>186800 REGULATORY ASSET NEZ PERCE SET</t>
  </si>
  <si>
    <t>186810 DEF PALOUSE WIND &amp; THORNTON SW</t>
  </si>
  <si>
    <t>186850 RENEWABLE ENERGY CERTIFICATE F</t>
  </si>
  <si>
    <t>190005 IDAHO ITC CREDIT CARRYFORWARD</t>
  </si>
  <si>
    <t>190010 OREGON BETC CARRYFORWARD</t>
  </si>
  <si>
    <t>190360 DFIT REG LIABILITY WA REC'S</t>
  </si>
  <si>
    <t>242830 WORKERS COMP LIABILITY</t>
  </si>
  <si>
    <t>253890 ID - CLARK FORK RELIC</t>
  </si>
  <si>
    <t>253990 AMT UNBILLED REV ADD-ONS</t>
  </si>
  <si>
    <t>254005 REGULATORY LIABILITY, IDAHO IT</t>
  </si>
  <si>
    <t>254010 REGULATORY LIABILITY, OREGON B</t>
  </si>
  <si>
    <t>254025 REGULATORY LIABILITY, NOXON IT</t>
  </si>
  <si>
    <t>254120 OTH REG LIAB-OREGON COMM FEE D</t>
  </si>
  <si>
    <t>254220 NEZ PERCE REGULATORY LIABILITY</t>
  </si>
  <si>
    <t>254250 OTHER REG LIAB - OREGON SB 408</t>
  </si>
  <si>
    <t>254335 IDAHO DSIT AMORTIZATION</t>
  </si>
  <si>
    <t>254345 BPA RES EXCH REGULATORY LIAB</t>
  </si>
  <si>
    <t>254360 REG LIABILITY WA REC'S</t>
  </si>
  <si>
    <t>254399 REG LIABILITY-UNREALIZED CURR</t>
  </si>
  <si>
    <t>283810 DFIT PALOUSE WIND &amp; THORNTON S</t>
  </si>
  <si>
    <t>Total CWC Detail for CWC Summary Line 23 - Other Regulatory Assets/Liabilities</t>
  </si>
  <si>
    <t>191000 RECOVERABLE GAS COSTS AMORTIZE</t>
  </si>
  <si>
    <t>191010 CURR UNRECOV PGA DEFERRED</t>
  </si>
  <si>
    <t>191015 ID HOLDBACK</t>
  </si>
  <si>
    <t>191025 WA GRC JACKSON PRAIRIE DEFERRA</t>
  </si>
  <si>
    <t>191720 INTERVENOR CITIZEN UTILITY BOA</t>
  </si>
  <si>
    <t>191721 INTERVENOR PREAUTHORIZED MATCH</t>
  </si>
  <si>
    <t>191722 INTERVENOR OTHER ISSUES FUND</t>
  </si>
  <si>
    <t>191723 OR RES INTEVENOR FUNDING AMORT</t>
  </si>
  <si>
    <t>191724 OR TRANS INTEVENOR FUNDING AMO</t>
  </si>
  <si>
    <t>191890 DEFERRED GAS COSTS-MARGIN REDU</t>
  </si>
  <si>
    <t>191909 CURRENT PGA COMMODITY DEFERRAL</t>
  </si>
  <si>
    <t>191910 CURRENT PGA DEMAND DEFERRAL</t>
  </si>
  <si>
    <t>191911 PRIOR PGA COMMODITY AMORTIZATI</t>
  </si>
  <si>
    <t>191912 PRIOR PGA DEMAND AMORTIZATION</t>
  </si>
  <si>
    <t>283330 ADFIT PGA</t>
  </si>
  <si>
    <t>Total CWC Detail for CWC Summary Line 24 - Unrecovered Purchased Gas Costs</t>
  </si>
  <si>
    <t>186700 REGULATORY ASSET CONSERVATION</t>
  </si>
  <si>
    <t>186710 REGULATORY ASSET CONSERVATION</t>
  </si>
  <si>
    <t>190140 DFIT DSM TARIFF RIDER</t>
  </si>
  <si>
    <t>242600 DSM TARIFF RIDER</t>
  </si>
  <si>
    <t>283710 DSM PROGRAM</t>
  </si>
  <si>
    <t>283720 ADFIT DSM</t>
  </si>
  <si>
    <t>Total CWC Detail for CWC Summary Line 25 - Conservation Programs</t>
  </si>
  <si>
    <t>182305 REG ASSET POST RET LIAB</t>
  </si>
  <si>
    <t>190151 DFIT SFAS 158</t>
  </si>
  <si>
    <t>228300 ACCUM PROV FAS106 POST RET MED</t>
  </si>
  <si>
    <t>228301 RETIREE MED UNFUNDED</t>
  </si>
  <si>
    <t>228311 SERP - UNFUNDED</t>
  </si>
  <si>
    <t>228320 ACCUM PROV FAS87 ACCUM PEN COS</t>
  </si>
  <si>
    <t>228321 PENSION UNFUNDED</t>
  </si>
  <si>
    <t>228331 HRA UNFUNDED - RETIREE</t>
  </si>
  <si>
    <t>228351 OFFICER LIFE INSURANCE-UNFUNDE</t>
  </si>
  <si>
    <t>283151 DFIT REG ASSET - SFAS 158</t>
  </si>
  <si>
    <t>Total CWC Detail for CWC Summary Line 26 - Provison for Pensions</t>
  </si>
  <si>
    <t>124900 OTHER INVEST-WNP3 EXCHANGE POW</t>
  </si>
  <si>
    <t>124930 OTHER INVEST-AMT WNP3 EXCHANGE</t>
  </si>
  <si>
    <t>Total CWC Detail for CWC Summary 27 - Investment in Exchange Power</t>
  </si>
  <si>
    <t>107000 CONSTRUCTION WORK IN PROGRESS-</t>
  </si>
  <si>
    <t>Total CWC Detail for CWC Summary Line 33 - Elec/Gas Construction Wrk in Progress</t>
  </si>
  <si>
    <t>182365 ID WIND GEN AFUDC</t>
  </si>
  <si>
    <t>183000 PRELIMINARY SURVEY AND INVESTI</t>
  </si>
  <si>
    <t>Total CWC Detail for CWC Summary Line 34 - Preliminary Surveys</t>
  </si>
  <si>
    <t>Total CWC Detail for CWC Summary Line 39 - Non-Utility Property</t>
  </si>
  <si>
    <t>233120 NOTES PAY SUBSIDIARIES-AVISTA</t>
  </si>
  <si>
    <t>233600 NOTES PAY TO ASSOC CO - ECOVA</t>
  </si>
  <si>
    <t>Total CWC Detail for CWC Summary Line 40 - Investment in Subsidiaries</t>
  </si>
  <si>
    <t>124350 OTHER INVEST-WZN LOANS SANDPOI</t>
  </si>
  <si>
    <t>124950 OTHER INVEST-WIND POWER</t>
  </si>
  <si>
    <t>Total CWC Detail for CWC Summary Line 41 - Other Investments &amp; FAS 133</t>
  </si>
  <si>
    <t>128250 SPECIAL FUNDS-EXEC DEF COMP TR</t>
  </si>
  <si>
    <t>253910 DEF CR-DEF COMP ACTIVE EXECS</t>
  </si>
  <si>
    <t>Total CWC Detail for CWC Summary Line 42 - Other Special Funds</t>
  </si>
  <si>
    <t>134500 DOC EECE GRANT MM</t>
  </si>
  <si>
    <t>253155 DOC EECE GRANT-LIABILITY</t>
  </si>
  <si>
    <t>253160 DOC EECE ADMIN FEES</t>
  </si>
  <si>
    <t>Total CWC Detail for CWC Summary Line 43 - Special Deposits and Temp Investments</t>
  </si>
  <si>
    <t>184054 CLEARING ACCT-CORP ACCT</t>
  </si>
  <si>
    <t>184055 CLEARING ACCT-RESOURCE ACCT</t>
  </si>
  <si>
    <t>184057 CLEARING ACCT-ENERGY DLIVERY A</t>
  </si>
  <si>
    <t>184290 ORACLE DEFAULT SUSPENSE ACCOUN</t>
  </si>
  <si>
    <t>184300 MISC AR PROJECT CLEARING</t>
  </si>
  <si>
    <t>186060 UNAMORTIZED ACCTS REC SALE EXP</t>
  </si>
  <si>
    <t>186200 VARIOUS SUSPENSE WORKORDERS</t>
  </si>
  <si>
    <t>186210 MISC DEF DEBITS SUSPENSE PROJE</t>
  </si>
  <si>
    <t>186330 LONG TERM NOTES RECEIVABLE AC</t>
  </si>
  <si>
    <t>186400 MISC DEFERRED DEBITS TREASURY (ZZ-ZZ)</t>
  </si>
  <si>
    <t>186401 DEFERRED 401k Debits/Credits S</t>
  </si>
  <si>
    <t>186410 MISC DEFERRED DEBITS NSF SUSPE</t>
  </si>
  <si>
    <t>186420 MISC DEFERRED DEBITS KUBRA SUS</t>
  </si>
  <si>
    <t>186460 MISC DEFERRED DEBITS TREASURY</t>
  </si>
  <si>
    <t>186900 MISC DEFERRED DEBITS CAE SUSPE</t>
  </si>
  <si>
    <t>186910 MISC DEFERRED DEBIT CSS UNPOST</t>
  </si>
  <si>
    <t>228310 OTHER DEF CR-SERP</t>
  </si>
  <si>
    <t>228330 HRA - RETIREE</t>
  </si>
  <si>
    <t>228335 HRA - ACTIVE EMPLOYEES</t>
  </si>
  <si>
    <t>228350 OFFICER LIFE INSURANCE</t>
  </si>
  <si>
    <t>228399 CURRENT PORTION-BENEFIT LIAB</t>
  </si>
  <si>
    <t>242999 CURRENT PORTION-BENEFIT LIAB</t>
  </si>
  <si>
    <t>253028 LIABILITY-DEFERRED GAS EXCHANG</t>
  </si>
  <si>
    <t>253120 DEF CR- RATHDRUM REFUND</t>
  </si>
  <si>
    <t>253130 OTHER DEF CR-NE TANK SPILL</t>
  </si>
  <si>
    <t>253140 OTH DEF CR-ADV BILLS POLE RENT</t>
  </si>
  <si>
    <t>253150 OTHER DEF CR-CS2 GE LTSA</t>
  </si>
  <si>
    <t>253151 OTHER DEF CREDIT RESOURCE ACTG</t>
  </si>
  <si>
    <t>253850 DEF GAIN ON BLDG SALE/LEASEBAC</t>
  </si>
  <si>
    <t>253900 DEF CR-DEF COMP RETIRE EXECS</t>
  </si>
  <si>
    <t>253920 DEF CR-EXEC STOCK INCENTIVE PL</t>
  </si>
  <si>
    <t>Total CWC Detail for CWC Summary Line 44 - Misc Defer Charges/Other Defer Credit</t>
  </si>
  <si>
    <t>145000 NOTES REC ASSOC CO-AVISTA CAPI</t>
  </si>
  <si>
    <t>146000 A/R ASSOC CO-GENERAL</t>
  </si>
  <si>
    <t>146300 A/R ASSOC CO-ECOVA</t>
  </si>
  <si>
    <t>234000 A/P ASSOC CO-GENERAL</t>
  </si>
  <si>
    <t>234290 ACAP ACCTS PAY ASSOC CO - NUCL</t>
  </si>
  <si>
    <t>234312 ACCOUNTS PAYABLE - AVA TURBINE</t>
  </si>
  <si>
    <t>Total CWC Detail for CWC Summary Line 45 - Receivable/Payable Associated Co-Net</t>
  </si>
  <si>
    <t>134121 SPECIAL DEPOSITS - NEWEDGE CON</t>
  </si>
  <si>
    <t>175740 DERIVATIVE INSTR ASSET-ST MTM</t>
  </si>
  <si>
    <t>175750 DERIVATIVE INSTR ASSET-LT MTM</t>
  </si>
  <si>
    <t>176100 DERIVATIVE INSTR ASSET-IR SWAP</t>
  </si>
  <si>
    <t>176110 DERIVATIVE INSTR ASSET-IR SWAP</t>
  </si>
  <si>
    <t>176745 DERIV INSTR ASSET - FX HEDGE S</t>
  </si>
  <si>
    <t>182374 MTM ST REGULATORY ASSET</t>
  </si>
  <si>
    <t>182375 MTM LT REGULATORY ASSET</t>
  </si>
  <si>
    <t>186170 MISC DEF DEBITS-IR SWAPS</t>
  </si>
  <si>
    <t>190740 ADFIT - MTM/DERIVATIVE</t>
  </si>
  <si>
    <t>244740 DERIVATIVE INSTR LIAB-ST MTM</t>
  </si>
  <si>
    <t>244741 MTM COLLATERAL NETTING - ST</t>
  </si>
  <si>
    <t>244750 DERIVATIVE INSTR LIAB-LT MTM</t>
  </si>
  <si>
    <t>244751 MTM COLLATERAL NETTING - LT</t>
  </si>
  <si>
    <t>245100 DERIVATIVE INSTR LIAB-IR SWAPS</t>
  </si>
  <si>
    <t>245740 DERIVATIVE INSTR LIAB IR SWAPS</t>
  </si>
  <si>
    <t>245745 DERIV INSTR LIAB - FX HEDGE</t>
  </si>
  <si>
    <t>253170 OTHER DEF CREDITS-IR SWAPS</t>
  </si>
  <si>
    <t>254740 MTM ST REGULATORY LIABILITY</t>
  </si>
  <si>
    <t>283740 ADFIT - MTM/DERIVATIVE</t>
  </si>
  <si>
    <t>283741 DFIT MISC DEF DEBITS-IR SWAPS</t>
  </si>
  <si>
    <t>Total CWC Detail for CWC Summary Line 46 - Derivative Assets/Liabilities Net</t>
  </si>
  <si>
    <t>190060 ADFIT DRY CREEK</t>
  </si>
  <si>
    <t>190070 DFIT SERP</t>
  </si>
  <si>
    <t>190155 DFIT OFFICER LIFE INSURANCE</t>
  </si>
  <si>
    <t>190500 DFIT ON EQUITY STOCK COMP</t>
  </si>
  <si>
    <t>190510 DFIT ON LIABILITY STOCK COMP</t>
  </si>
  <si>
    <t>190600 DFIT - EWIB/PGE REC's</t>
  </si>
  <si>
    <t>190741  DFIT DERIVATIVE INSTR LIAB IR</t>
  </si>
  <si>
    <t>190820 ADFIT- Def Comp ACTIVE Execs</t>
  </si>
  <si>
    <t>190821 ADFIT- Def Comp RETIRE Execs</t>
  </si>
  <si>
    <t>190822 ADFIT- Def Comp Exec Stock Inc</t>
  </si>
  <si>
    <t>282190 ADFIT NON-UTILITY PLANT</t>
  </si>
  <si>
    <t>282380 ADFIT SANDPOINT ACQUISITION -</t>
  </si>
  <si>
    <t>282400 ADSIT</t>
  </si>
  <si>
    <t>282680 ADFIT OREGON WPNG ACQUISITION</t>
  </si>
  <si>
    <t>283070 DFIT - INTEREST RATE SWAPS AMO</t>
  </si>
  <si>
    <t>283150 FAS 106-CURRENT</t>
  </si>
  <si>
    <t>283152 ADFIT FAS 106 - HRA</t>
  </si>
  <si>
    <t>283153 ADFIT FAS 106 - HRA ACTIVE EMP</t>
  </si>
  <si>
    <t>283600 DFIT - EWIB/PGE REC's</t>
  </si>
  <si>
    <t>283700 ADFIT PGE MONETIZATION</t>
  </si>
  <si>
    <t>283800 DFIT- PROPERTY TAX</t>
  </si>
  <si>
    <t>Total CWC Detail for CWC Summary Line 47 - Accumulated Deferred Fed Income Tax</t>
  </si>
  <si>
    <t>182310 REGULATORY ASSET FAS109 UTILIT</t>
  </si>
  <si>
    <t>182315 REGULATORY ASSET FAS109 DSIT N</t>
  </si>
  <si>
    <t>182316 REGULATORY ASSET FAS109 DFIT S</t>
  </si>
  <si>
    <t>182320 REGULATORY ASSET FAS109 WNP3</t>
  </si>
  <si>
    <t>190180 ADFIT FAS109 ITC</t>
  </si>
  <si>
    <t>254180 FAS109 - ITC - REGULATORY LIAB</t>
  </si>
  <si>
    <t>283005 DFIT- IDAHO ITC CREDIT CARRYFO</t>
  </si>
  <si>
    <t>283010 DFIT- OREGON BETC CARRYFORWARD</t>
  </si>
  <si>
    <t>283170 ADFIT FAS109 UTILITY PLANT</t>
  </si>
  <si>
    <t>283180 ADFIT FAS109 WNP3</t>
  </si>
  <si>
    <t>283950 ADSIT-OTHER</t>
  </si>
  <si>
    <t>Total CWC Detail for CWC Summary Line 48 - FAS 109 Regulatory Asset/Liability Nt</t>
  </si>
  <si>
    <t>141150 NOTE RECEIVABLE MISC.</t>
  </si>
  <si>
    <t>Total CWC Detail for CWC Summary Line 49 - Other Accounts and Notes Receivable</t>
  </si>
  <si>
    <t>182376 REGULATORY ASSET FAS 143 ASSET</t>
  </si>
  <si>
    <t>230000 ASSET RETIREMENT OBLIGATIONS</t>
  </si>
  <si>
    <t>Total CWC Detail for CWC Summary Line 50 - Other Current and Accrued Liabilities</t>
  </si>
  <si>
    <t>Averaging Method - 12E</t>
  </si>
  <si>
    <t>Common Equity (Line 2)</t>
  </si>
  <si>
    <t>Trust Originated Preferred Securities (Line 3)</t>
  </si>
  <si>
    <t>Long-Term Debt (Line 4)</t>
  </si>
  <si>
    <t>Unamortized Debt Expense &amp; Reacq. Gain/Loss (Line 5)</t>
  </si>
  <si>
    <t>Current Portion Long-Term Debt (Line 6)</t>
  </si>
  <si>
    <t>Notes Payable - Current (Line 7)</t>
  </si>
  <si>
    <t>Total Average Invested Capital (Line 9)</t>
  </si>
  <si>
    <t>Electric Utility Plant (Line 13)</t>
  </si>
  <si>
    <t>Electric Accumulated Depreciation (Line 14)</t>
  </si>
  <si>
    <t>Gas Utility Plant (Line 15)</t>
  </si>
  <si>
    <t>Gas Accumulated Depreciation (Line 16)</t>
  </si>
  <si>
    <t>WPNG Acquisition Adjustment (Line 17)</t>
  </si>
  <si>
    <t>WPNG Acquisition Adj Accum Amort (Line 18)</t>
  </si>
  <si>
    <t>Common Plant (Line 19)</t>
  </si>
  <si>
    <t>Common Accumulated Depreciation (Line 20)</t>
  </si>
  <si>
    <t>Customer Deposits and Advances (Line 21)</t>
  </si>
  <si>
    <t>Accumulated Deferred Taxes (Line 22)</t>
  </si>
  <si>
    <t>Other Regulatory Assets/Liabilities (Line 23)</t>
  </si>
  <si>
    <t>Unrecovered Purchased Gas Costs - PGA (Line 24)</t>
  </si>
  <si>
    <t>Conservation Programs (Line 25)</t>
  </si>
  <si>
    <t>Provison for Pensions (Line 26)</t>
  </si>
  <si>
    <t>Investment in Exchange Power (Line 27)</t>
  </si>
  <si>
    <t>Total Average Operating Investments (Line 28)</t>
  </si>
  <si>
    <t>Electric and Gas Construction Work in Progress (Line 33)</t>
  </si>
  <si>
    <t>Preliminary Surveys (Line 34)</t>
  </si>
  <si>
    <t>Total Construction Work in Progress (Line 35)</t>
  </si>
  <si>
    <t>Non-Utility Property (Line 39)</t>
  </si>
  <si>
    <t>Investment in Subsidiaries (Line 40)</t>
  </si>
  <si>
    <t>Other Investments &amp; FAS 133 (Line 41)</t>
  </si>
  <si>
    <t>Other Special Funds (Line 42)</t>
  </si>
  <si>
    <t>Special Deposits and Temporary Investments (Line 43)</t>
  </si>
  <si>
    <t>Misc Deferred Charges/Other Deferred Credits Net (Line 44)</t>
  </si>
  <si>
    <t>Receivable/Payable Associated Co-Net (Line 45)</t>
  </si>
  <si>
    <t>Derivative Assets/Liabilities Net (Line 46)</t>
  </si>
  <si>
    <t>Accumulated Deferred Federal Income Tax (Line 47)</t>
  </si>
  <si>
    <t>FAS 109 Regulatory Asset/Liability Net (Line 48)</t>
  </si>
  <si>
    <t>Other Accounts and Notes Receivable (Line 49)</t>
  </si>
  <si>
    <t>Other Current and Accrued Liabilities (Line 50)</t>
  </si>
  <si>
    <t>Total Non-Utility/Non-Operating Investments (Line 51)</t>
  </si>
  <si>
    <t>Total Average Investments (Line 53)</t>
  </si>
  <si>
    <t>Total Investor Supplied Capital (Line 55)</t>
  </si>
  <si>
    <t>Total Investment (Line 62)</t>
  </si>
  <si>
    <t>Electric and Gas Construction Work in Progress (Line 64)</t>
  </si>
  <si>
    <t>Preliminary Survey (Line 65)</t>
  </si>
  <si>
    <t>Total Investment - Net of CWIP and Preliminary Survey (Line 66)</t>
  </si>
  <si>
    <t>Total Investor Supplied Working Capital (Line 68)</t>
  </si>
  <si>
    <t>Sum - Total Investment - Net of CWIP and Preliminary Survey</t>
  </si>
  <si>
    <t>Sum - Total Investor Supplied Working Capital</t>
  </si>
  <si>
    <t>Investor Supplied Working Capital Ratio (Line 1)</t>
  </si>
  <si>
    <t>Total Average Operating Investment (Line 3)</t>
  </si>
  <si>
    <t>Total Operating Working Capital (Line 5)</t>
  </si>
  <si>
    <t>Total Non-Operating Working Capital (Line 7)</t>
  </si>
  <si>
    <t>Allocation Factor 1 - ED-AN</t>
  </si>
  <si>
    <t>Allocation Factor 1 - GD-ID</t>
  </si>
  <si>
    <t>Allocation Factor 1 - GD-OR</t>
  </si>
  <si>
    <t>Allocation Factor 1 - GD-WA</t>
  </si>
  <si>
    <t>Total Allocation Factor 1</t>
  </si>
  <si>
    <t>Allocation Factor 2 - CD-AA</t>
  </si>
  <si>
    <t>Allocation Factor 2 - CD-ID</t>
  </si>
  <si>
    <t>Allocation Factor 2 - CD-WA</t>
  </si>
  <si>
    <t>Allocation Factor 2 - ED-AN</t>
  </si>
  <si>
    <t>Allocation Factor 2 - ED-WA</t>
  </si>
  <si>
    <t>Allocation Factor 2 - GD-AA</t>
  </si>
  <si>
    <t>Allocation Factor 2 - GD-AN</t>
  </si>
  <si>
    <t>Allocation Factor 2 - GD-WA</t>
  </si>
  <si>
    <t>Total Allocation Factor 2</t>
  </si>
  <si>
    <t>Allocation Factor 4 - CD-AA</t>
  </si>
  <si>
    <t>Allocation Factor 4 - CD-AN</t>
  </si>
  <si>
    <t>Allocation Factor 4 - CD-ID</t>
  </si>
  <si>
    <t>Allocation Factor 4 - CD-WA</t>
  </si>
  <si>
    <t>Allocation Factor 4 - ED-AN</t>
  </si>
  <si>
    <t>Allocation Factor 4 - ED-ID</t>
  </si>
  <si>
    <t>Allocation Factor 4 - ED-MT</t>
  </si>
  <si>
    <t>Allocation Factor 4 - ED-WA</t>
  </si>
  <si>
    <t>Allocation Factor 4 - GD-AA</t>
  </si>
  <si>
    <t>Allocation Factor 4 - GD-AN</t>
  </si>
  <si>
    <t>Allocation Factor 4 - GD-ID</t>
  </si>
  <si>
    <t>Allocation Factor 4 - GD-WA</t>
  </si>
  <si>
    <t>Total Allocation Factor 4</t>
  </si>
  <si>
    <t>Allocation Factor 20 - ED-ID</t>
  </si>
  <si>
    <t>Allocation Factor 20 - ED-MT</t>
  </si>
  <si>
    <t>Allocation Factor 20 - ED-OR</t>
  </si>
  <si>
    <t>Allocation Factor 20 - ED-WA</t>
  </si>
  <si>
    <t>Allocation Factor 20 - GD-ID</t>
  </si>
  <si>
    <t>Allocation Factor 20 - GD-OR</t>
  </si>
  <si>
    <t>Allocation Factor 20 - GD-WA</t>
  </si>
  <si>
    <t>Total Allocation Factor 20</t>
  </si>
  <si>
    <t>Grand Total - Allocation Factors - ALL</t>
  </si>
  <si>
    <t>Used For Allocation Factor 1 - ED-AN Calculation</t>
  </si>
  <si>
    <t>Used For Allocation Factor 1 - GD-ID Calculation</t>
  </si>
  <si>
    <t>Used For Allocation Factor 1 - GD-OR Calculation</t>
  </si>
  <si>
    <t>Used For Allocation Factor 1 - GD-WA Calculation</t>
  </si>
  <si>
    <t>Used For Allocation Factor 2 - CD-AA Calculation</t>
  </si>
  <si>
    <t>Used For Allocation Factor 2 - CD-ID Calculation</t>
  </si>
  <si>
    <t>Used For Allocation Factor 2 - CD-WA Calculation</t>
  </si>
  <si>
    <t>Used For Allocation Factor 2 - ED-AN Calculation</t>
  </si>
  <si>
    <t>Used For Allocation Factor 2 - ED-WA Calculation</t>
  </si>
  <si>
    <t>Used For Allocation Factor 2 - GD-AA Calculation</t>
  </si>
  <si>
    <t>Used For Allocation Factor 2 - GD-AN Calculation</t>
  </si>
  <si>
    <t>Used For Allocation Factor 2 - GD-WA Calculation</t>
  </si>
  <si>
    <t>Used For Allocation Factor 4 - CD-AA Calculation</t>
  </si>
  <si>
    <t>Used For Allocation Factor 4 - CD-AN Calculation</t>
  </si>
  <si>
    <t>Used For Allocation Factor 4 - CD-ID Calculation</t>
  </si>
  <si>
    <t>Used For Allocation Factor 4 - CD-WA Calculation</t>
  </si>
  <si>
    <t>Used For Allocation Factor 4 - ED-AN Calculation</t>
  </si>
  <si>
    <t>Used For Allocation Factor 4 - ED-ID Calculation</t>
  </si>
  <si>
    <t>Used For Allocation Factor 4 - ED-MT Calculation</t>
  </si>
  <si>
    <t>Used For Allocation Factor 4 - ED-WA Calculation</t>
  </si>
  <si>
    <t>Used For Allocation Factor 4 - GD-AA Calculation</t>
  </si>
  <si>
    <t>Used For Allocation Factor 4 - GD-AN Calculation</t>
  </si>
  <si>
    <t>Used For Allocation Factor 4 - GD-ID Calculation</t>
  </si>
  <si>
    <t>Used For Allocation Factor 4 - GD-WA Calculation</t>
  </si>
  <si>
    <t>Used For Allocation Factor 20 - ED-ID Calculation</t>
  </si>
  <si>
    <t>Used For Allocation Factor 20 - ED-MT Calculation</t>
  </si>
  <si>
    <t>Used For Allocation Factor 20 - ED-OR Calculation</t>
  </si>
  <si>
    <t>Used For Allocation Factor 20 - ED-WA Calculation</t>
  </si>
  <si>
    <t>Used For Allocation Factor 20 - GD-ID Calculation</t>
  </si>
  <si>
    <t>Used For Allocation Factor 20 - GD-OR Calculation</t>
  </si>
  <si>
    <t>Used For Allocation Factor 20 - GD-WA Calculation</t>
  </si>
  <si>
    <t>Allocation - Total</t>
  </si>
  <si>
    <t>Allocation - Non-Operating</t>
  </si>
  <si>
    <t>ID (sorted)</t>
  </si>
  <si>
    <t>Scenario</t>
  </si>
  <si>
    <t>Scenario ID</t>
  </si>
  <si>
    <t>Report</t>
  </si>
  <si>
    <t>Report ID</t>
  </si>
  <si>
    <t>Entity</t>
  </si>
  <si>
    <t>Entity ID</t>
  </si>
  <si>
    <t>Line ID</t>
  </si>
  <si>
    <t>Entity Group</t>
  </si>
  <si>
    <t>Entity Group ID</t>
  </si>
  <si>
    <t>Account</t>
  </si>
  <si>
    <t>Account Description</t>
  </si>
  <si>
    <t>Input Jur</t>
  </si>
  <si>
    <t>Allocation Factor</t>
  </si>
  <si>
    <t>Assigned Svc.Jur</t>
  </si>
  <si>
    <t>Input Svc</t>
  </si>
  <si>
    <t>Sum Averaged Amount</t>
  </si>
  <si>
    <t>Summary - Working Capital (Not Combined)</t>
  </si>
  <si>
    <t>UIPLANNER Reference</t>
  </si>
  <si>
    <t>AS/OR</t>
  </si>
  <si>
    <t>CA/OR</t>
  </si>
  <si>
    <t>CD/ZZ</t>
  </si>
  <si>
    <t>AA/ZZ</t>
  </si>
  <si>
    <t>Working Capital - Proposed Allocation</t>
  </si>
  <si>
    <t>Note</t>
  </si>
  <si>
    <t>Svc.Jur</t>
  </si>
  <si>
    <t>OTHER SPECIAL DEPOSITS - MIZUH</t>
  </si>
  <si>
    <t>STORES EXPENSE UNDISTRIBUTED</t>
  </si>
  <si>
    <t xml:space="preserve">Total Non-Operating Working Capital (from ISWC) = </t>
  </si>
  <si>
    <t>Working Capital - Check</t>
  </si>
  <si>
    <t xml:space="preserve">Total Non-Operating Working Capital - ISWC = </t>
  </si>
  <si>
    <t>Total Non-Operating Working Capital - Allocation =</t>
  </si>
  <si>
    <t>Message</t>
  </si>
  <si>
    <t xml:space="preserve">Total Investor Supplied Working Capital - ISWC = </t>
  </si>
  <si>
    <t>Total Investor Supplied Working Capital - Summary =</t>
  </si>
  <si>
    <t>Error Count - Summary =</t>
  </si>
  <si>
    <t>Avista Corporation</t>
  </si>
  <si>
    <t>12E Switch [Attribute]</t>
  </si>
  <si>
    <t>ZZ-AA  No Service/Allocated All</t>
  </si>
  <si>
    <t>182364</t>
  </si>
  <si>
    <t>182391</t>
  </si>
  <si>
    <t>221600</t>
  </si>
  <si>
    <t>392067P General - Transportation Equipment - Class 67</t>
  </si>
  <si>
    <t>392068P General - Transportation Equipment - Class 68</t>
  </si>
  <si>
    <t>392067A General - Transportation Equipment - Class 67</t>
  </si>
  <si>
    <t>392068A General - Transportation Equipment - Class 68</t>
  </si>
  <si>
    <t>392067D General - Transportation Equipment - Class 67</t>
  </si>
  <si>
    <t>392068D General - Transportation Equipment - Class 68</t>
  </si>
  <si>
    <t>182364_x001C_</t>
  </si>
  <si>
    <t>182391_x001C_</t>
  </si>
  <si>
    <t>221600_x001C_</t>
  </si>
  <si>
    <t>392067P General - Transportation Equipment - Class 67_x001C_</t>
  </si>
  <si>
    <t>392068P General - Transportation Equipment - Class 68_x001C_</t>
  </si>
  <si>
    <t>392067A General - Transportation Equipment - Class 67_x001C_</t>
  </si>
  <si>
    <t>392068A General - Transportation Equipment - Class 68_x001C_</t>
  </si>
  <si>
    <t>392067D General - Transportation Equipment - Class 67_x001C_</t>
  </si>
  <si>
    <t>392068D General - Transportation Equipment - Class 68_x001C_</t>
  </si>
  <si>
    <t>232130 ACCTS PAY-GAS SUPPLY TRANSACTI (GD-AN)</t>
  </si>
  <si>
    <t>Total Non-Combined Working Capital - Summary - Factor 1 - GD-AN</t>
  </si>
  <si>
    <t>134122 OTHER SPECIAL DEPOSITS - MIZUH</t>
  </si>
  <si>
    <t>165191 RESOURCE DEFERRED OPT EXPENSE</t>
  </si>
  <si>
    <t>232130 ACCTS PAY-GAS SUPPLY TRANSACTI (GD-AA)</t>
  </si>
  <si>
    <t>241200 SALES TAX PAYABLE (GD-WA)</t>
  </si>
  <si>
    <t>Reporting Date YYYYMM</t>
  </si>
  <si>
    <t>Entity ID for Service Code / GL Jurisdiction ED-AN</t>
  </si>
  <si>
    <t>Entity ID for Service Code / GL Jurisdiction ED-WA</t>
  </si>
  <si>
    <t>221600 0.84% SERIES DUE 8-9-2016</t>
  </si>
  <si>
    <t>182333 REG ASSET LAKE CDA DEF COSTS</t>
  </si>
  <si>
    <t>182364 REGULATORY ASSET-ID REARDAN WI</t>
  </si>
  <si>
    <t>182391 REG ASSET SPOKANE RIVER TDG</t>
  </si>
  <si>
    <t>186321 MISC DEF DEBIT - RESOURCE ACTG (ED-AN)</t>
  </si>
  <si>
    <t>190331 DFIT BPA PARALLEL CAPACITY</t>
  </si>
  <si>
    <t>254331 REG LIABILITY BPA PARALLEL CAP</t>
  </si>
  <si>
    <t>283333 ADFIT - LAKE CDA DEF COSTS</t>
  </si>
  <si>
    <t>186321 MISC DEF DEBIT - RESOURCE ACTG (ED-WA)</t>
  </si>
  <si>
    <t>186430 MISC DEFERRED DEBITS BANK RECO</t>
  </si>
  <si>
    <t>182395 SETTLED INTEREST RATE SWAP ASS</t>
  </si>
  <si>
    <t>182396 UNSETTLED INTEREST RATE SWAP A</t>
  </si>
  <si>
    <t>254090 SETTLED INTEREST RATE SWAP LIA</t>
  </si>
  <si>
    <t>254100 UNSETTLED INTEREST RATE SWAP L</t>
  </si>
  <si>
    <t>146250 ACCTS REC ASSOC CO-STEAM PLANT</t>
  </si>
  <si>
    <t>232605 ACCTS PAY-RES ACCT MISC</t>
  </si>
  <si>
    <t>237298 INTEREST ACCRUED - LAKE CDA IP</t>
  </si>
  <si>
    <t>Allocation Factor 1 - GD-AN</t>
  </si>
  <si>
    <t>Used For Allocation Factor 1 - GD-AN Calculation</t>
  </si>
  <si>
    <t>Scenario Start YYYYMM</t>
  </si>
  <si>
    <t>Scenario End YYYYMM</t>
  </si>
  <si>
    <t>Current Select Data Location folder  :</t>
  </si>
  <si>
    <t>Current EXCEL Workbook Location :</t>
  </si>
  <si>
    <t>OTHER ACCT REC-HEADWATER</t>
  </si>
  <si>
    <t>PREPAYMENTS-MISC</t>
  </si>
  <si>
    <t>CUSTOMER REFUNDS PAYABLE-CCB</t>
  </si>
  <si>
    <t>WrkCap - Proposed Working Capital - Detail</t>
  </si>
  <si>
    <t>WrkCap - Proposed Working Capital - Summary</t>
  </si>
  <si>
    <t>WrkCap - Summary of Earning vs. Non-Earning Assets</t>
  </si>
  <si>
    <t xml:space="preserve">UIPLANNER </t>
  </si>
  <si>
    <t>WrkCap - Input and Average</t>
  </si>
  <si>
    <t>G2-AN  Gas Allocated-9/Allocated North</t>
  </si>
  <si>
    <t>G2-ID  Gas Allocated-9/Idaho</t>
  </si>
  <si>
    <t>G2-WA  Gas Allocated-9/Washington</t>
  </si>
  <si>
    <t>G3-AN  Gas Allocated-8/Allocated North</t>
  </si>
  <si>
    <t>G3-AS  Gas Allocated-8/Allocated South</t>
  </si>
  <si>
    <t>ZZ-WA  No Service/Washington</t>
  </si>
  <si>
    <t>123400 INVESTMENT IN SALIX</t>
  </si>
  <si>
    <t>143220</t>
  </si>
  <si>
    <t>146400</t>
  </si>
  <si>
    <t>165110</t>
  </si>
  <si>
    <t>182326</t>
  </si>
  <si>
    <t>190449 Accumulated deferred income taxes.</t>
  </si>
  <si>
    <t>229000</t>
  </si>
  <si>
    <t>232820</t>
  </si>
  <si>
    <t>373500P Distribution - Street Lights - LED</t>
  </si>
  <si>
    <t>373500A Distribution - Street Lights - LED</t>
  </si>
  <si>
    <t>373500D Distribution - Street Lights - LED</t>
  </si>
  <si>
    <t>407320 Reg Debit Colstrip Outage Return</t>
  </si>
  <si>
    <t>407497 Amort Sch 94/97 BPA Settlement</t>
  </si>
  <si>
    <t>419100 AFUDC - EQUITY</t>
  </si>
  <si>
    <t>432000 AFUDC - DEBT</t>
  </si>
  <si>
    <t>449100 Provision for Rate Refund</t>
  </si>
  <si>
    <t>496100 Provision for Rate Refund</t>
  </si>
  <si>
    <t>805111 Amortize ID Holdback</t>
  </si>
  <si>
    <t>997098 Provision for Rate Refund</t>
  </si>
  <si>
    <t>Scenario Start Year</t>
  </si>
  <si>
    <t>Scenario End Date</t>
  </si>
  <si>
    <t>Is this scenario RateCast? (0=No, 1=Yes)_x001C_</t>
  </si>
  <si>
    <t>123400 INVESTMENT IN SALIX_x001C_</t>
  </si>
  <si>
    <t>143220_x001C_</t>
  </si>
  <si>
    <t>146400_x001C_</t>
  </si>
  <si>
    <t>165110_x001C_</t>
  </si>
  <si>
    <t>182326_x001C_</t>
  </si>
  <si>
    <t>190449 Accumulated deferred income taxes._x001C_</t>
  </si>
  <si>
    <t>229000_x001C_</t>
  </si>
  <si>
    <t>232820_x001C_</t>
  </si>
  <si>
    <t>373500P Distribution - Street Lights - LED_x001C_</t>
  </si>
  <si>
    <t>373500A Distribution - Street Lights - LED_x001C_</t>
  </si>
  <si>
    <t>373500D Distribution - Street Lights - LED_x001C_</t>
  </si>
  <si>
    <t>407320 Reg Debit Colstrip Outage Return_x001C_</t>
  </si>
  <si>
    <t>407497 Amort Sch 94/97 BPA Settlement_x001C_</t>
  </si>
  <si>
    <t>419100 AFUDC - EQUITY_x001C_</t>
  </si>
  <si>
    <t>432000 AFUDC - DEBT_x001C_</t>
  </si>
  <si>
    <t>449100 Provision for Rate Refund_x001C_</t>
  </si>
  <si>
    <t>496100 Provision for Rate Refund_x001C_</t>
  </si>
  <si>
    <t>805111 Amortize ID Holdback_x001C_</t>
  </si>
  <si>
    <t>997098 Provision for Rate Refund_x001C_</t>
  </si>
  <si>
    <t>Average Net Income (Average Total YTD Profit/Loss)</t>
  </si>
  <si>
    <t>Authorized Earning - Plant/Net of DFIT for Current YYYYMM_x001C_</t>
  </si>
  <si>
    <t>Average Authorized Earning - Plant/Net of DFIT</t>
  </si>
  <si>
    <t>Authorized Earning - Other for Current YYYYMM_x001C_</t>
  </si>
  <si>
    <t>Average Authorized Earning - Other</t>
  </si>
  <si>
    <t>Authorized Earning - Inventory for Current YYYYMM_x001C_</t>
  </si>
  <si>
    <t>Average Authorized Earning - Inventory</t>
  </si>
  <si>
    <t>Authorized Earning - Working Capital for Current YYYYMM_x001C_</t>
  </si>
  <si>
    <t>Average Authorized Earning - Working Capital</t>
  </si>
  <si>
    <t>Authorized Rate of Return (ROR) for Current YYYYMM_x001C_</t>
  </si>
  <si>
    <t>143220 OTHER ACCT REC¿HEADWATER</t>
  </si>
  <si>
    <t>144700 ACCUMULATED RETAIL RECOVERIES (ED-WA)</t>
  </si>
  <si>
    <t>165110 PREPAYMENTS-MISC</t>
  </si>
  <si>
    <t>232135 ACCTS PAY-LDC GAS BROKER FEES (CD-AA)</t>
  </si>
  <si>
    <t>232820 CUSTOMER REFUNDS PAYABLE-CCB</t>
  </si>
  <si>
    <t>236500 USE TAX ACCRUAL (CD-AA)</t>
  </si>
  <si>
    <t>236500 USE TAX ACCRUAL (CD-WA)</t>
  </si>
  <si>
    <t>232135 ACCTS PAY-LDC GAS BROKER FEES (ED-AN)</t>
  </si>
  <si>
    <t>232135 ACCTS PAY-LDC GAS BROKER FEES (GD-AA)</t>
  </si>
  <si>
    <t>190449 DFIT PROVISION FOR RATE REFUND</t>
  </si>
  <si>
    <t>182326 REG ASSET SPOKANE RIVER TDG IDAHO</t>
  </si>
  <si>
    <t>229000 ACCUMULATED PROVISION - RATE REFUND</t>
  </si>
  <si>
    <t>184068 CLEARING-LOW INCOME &amp; CONSERVA</t>
  </si>
  <si>
    <t>146400 A/R ASSOC CO-SALIX</t>
  </si>
  <si>
    <t>Grand Total - Combined Working Capital - Detail</t>
  </si>
  <si>
    <t>Entity ID for Service Code / GL Jurisdiction ED-ID</t>
  </si>
  <si>
    <t>Total PWC Detail for PWC Summary Line 2 - Common Equity</t>
  </si>
  <si>
    <t>Total PWC Detail for PWC Summary Line 3 - Trust Originated Preferred Securities</t>
  </si>
  <si>
    <t>Total PWC Detail for PWC Summary Line 4 - Long-Term Debt</t>
  </si>
  <si>
    <t>Total PWC Detail for PWC Summary Line 5 - Unamortized Debt Expense</t>
  </si>
  <si>
    <t>Total PWC Detail for PWC Summary Line 6 - Current Portion Long-Term Debt</t>
  </si>
  <si>
    <t>Total PWC Detail for PWC Summary Line 7 - Notes Payable - Current</t>
  </si>
  <si>
    <t>182324 REG ASSET LAKE CDA CDR FUND - ED-AN</t>
  </si>
  <si>
    <t>Total PWC Detail for PWC Summary Line 13 - Electric Utility Plant</t>
  </si>
  <si>
    <t>Total PWC Detail for PWC Summary Line 14 - Electric Accumulated Depreciation</t>
  </si>
  <si>
    <t>Total PWC Detail for PWC Summary Line 15 - Gas Utility Plant</t>
  </si>
  <si>
    <t>Total PWC Detail for PWC Summary Line 16 - Gas Accumulated Depreciation</t>
  </si>
  <si>
    <t>Total PWC Detail for PWC Summary Line 17 - WPNG Acquisition Adjustment</t>
  </si>
  <si>
    <t>Total PWC Detail for PWC Summary Line 18 - WPNG Acquisition Adj Accum Amort</t>
  </si>
  <si>
    <t>Total PWC Detail for PWC Summary Line 19 - Common Plant</t>
  </si>
  <si>
    <t>Total PWC Detail for PWC Summary Line 20 - Common Accumulated Depreciation</t>
  </si>
  <si>
    <t>283324 ADFIT LAKE CDA CDR/IPA FUNDS - ED-AN</t>
  </si>
  <si>
    <t>283382 ADFIT LAKE CDA STORAGE SETTLEM - ED-AN</t>
  </si>
  <si>
    <t>Total PWC Detail for PWC Summary Line 20.1 - Plant DFIT</t>
  </si>
  <si>
    <t>182324 REG ASSET LAKE CDA CDR FUND - ED-WA</t>
  </si>
  <si>
    <t>283324 ADFIT LAKE CDA CDR/IPA FUNDS - ED-ID, ED-WA</t>
  </si>
  <si>
    <t>283382 ADFIT LAKE CDA STORAGE SETTLEM - ED-ID, ED-WA</t>
  </si>
  <si>
    <t>Total PWC Detail for PWC Summary Line 20.3 - Other Rate Base - Net of DFIT</t>
  </si>
  <si>
    <t>Total PWC Detail for PWC Summary Line 21 - Customer Deposits and Advances</t>
  </si>
  <si>
    <t>Total PWC Detail for PWC Summary Line Line 22 - Accumulated Deferred Taxes</t>
  </si>
  <si>
    <t>Total PWC Detail for PWC Summary Line 23 - Other Regulatory Assets/Liabilities</t>
  </si>
  <si>
    <t>Total PWC Detail for PWC Summary Line 24 - Unrecovered Purchased Gas Costs</t>
  </si>
  <si>
    <t>Total PWC Detail for PWC Summary Line 24.5 - Unrecovered Power Costs - ERM/PCA</t>
  </si>
  <si>
    <t>Total PWC Detail for PWC Summary Line 25 - Conservation Programs</t>
  </si>
  <si>
    <t>Total PWC Detail for PWC Summary Line 26 - Provison for Pensions</t>
  </si>
  <si>
    <t>Total PWC Detail for PWC Summary Line 26.1 - Pension</t>
  </si>
  <si>
    <t>Total PWC Detail for PWC Summary Line 26.2 - SERP</t>
  </si>
  <si>
    <t>Total PWC Detail for PWC Summary Line 26.3 - Life Ins</t>
  </si>
  <si>
    <t>Total PWC Detail for PWC Summary Line 26.4 - Retiree Medical/HRA</t>
  </si>
  <si>
    <t>Total PWC Detail for PWC Summary Line 33 - Elec/Gas Construction Wrk in Progress</t>
  </si>
  <si>
    <t>Total PWC Detail for PWC Summary Line 34 - Preliminary Surveys</t>
  </si>
  <si>
    <t>Total PWC Detail for PWC Summary Line 39 - Non-Utility Property</t>
  </si>
  <si>
    <t>Total PWC Detail for PWC Summary Line 40 - Investment in Subsidiaries</t>
  </si>
  <si>
    <t>Total PWC Detail for PWC Summary Line 41 - Other Investments &amp; FAS 133</t>
  </si>
  <si>
    <t>Total PWC Detail for PWC Summary Line 42 - Other Special Funds</t>
  </si>
  <si>
    <t>Total PWC Detail for PWC Summary Line 43 - Special Deposits and Temp Investments</t>
  </si>
  <si>
    <t>Total PWC Detail for PWC Summary Line 44 - Misc Defer Charges/Other Defer Credit</t>
  </si>
  <si>
    <t>Total PWC Detail for PWC Summary Line 45 - Receivable/Payable Associated Co-Net</t>
  </si>
  <si>
    <t>Total PWC Detail for PWC Summary Line 46 - Derivative Assets/Liabilities Net</t>
  </si>
  <si>
    <t>Total PWC Detail for PWC Summary Line 47 - Accumulated Deferred Fed Income Tax</t>
  </si>
  <si>
    <t>Total PWC Detail for PWC Summary Line 48 - FAS 109 Regulatory Asset/Liability Nt</t>
  </si>
  <si>
    <t>Total PWC Detail for PWC Summary Line 49 - Other Accounts and Notes Receivable</t>
  </si>
  <si>
    <t>Total PWC Detail for PWC Summary Line 50 - Other Current and Accrued Liabilities</t>
  </si>
  <si>
    <t>186055 MISC DEF DEBITS-AIRPLANE LEASE</t>
  </si>
  <si>
    <t>227000 OBLIG UNDER CAP LEASE-NON CURR</t>
  </si>
  <si>
    <t>243000 OBLIGATION UNDER CAPITAL LEASE</t>
  </si>
  <si>
    <t>Net to Zero Correction for PWC Summary Line 90</t>
  </si>
  <si>
    <t>Total PWC Detail for PWC Summary Line 90 - Airplane (Net to Zero)</t>
  </si>
  <si>
    <t>Net to Zero Correction for PWC Summary Line 91</t>
  </si>
  <si>
    <t>Total PWC Detail for PWC Summary Line 91 - Other (Net to Zero)</t>
  </si>
  <si>
    <t>Grand Total - Proposed Working Capital - Detail</t>
  </si>
  <si>
    <t>419100 AFUDC - EQUITY - 12-Month</t>
  </si>
  <si>
    <t>419100 AFUDC - EQUITY - Current Month</t>
  </si>
  <si>
    <t>432000 AFUDC - DEBT - 12-Month</t>
  </si>
  <si>
    <t>432000 AFUDC - DEBT - Current Month</t>
  </si>
  <si>
    <t>CWIP - AFUDC - 12-Month Total</t>
  </si>
  <si>
    <t>CWIP - AFUDC - Current Month Total</t>
  </si>
  <si>
    <t>Plant DFIT (Line 20.1)</t>
  </si>
  <si>
    <t>Other Rate Base - Net of DFIT (Line 20.3)</t>
  </si>
  <si>
    <t>Unrecovered Power Costs - ERM/PCA (Line 24.5)</t>
  </si>
  <si>
    <t>Pension (Line 26.1)</t>
  </si>
  <si>
    <t>SERP (Line 26.2)</t>
  </si>
  <si>
    <t>Life Ins (Line 26.3)</t>
  </si>
  <si>
    <t>Retiree Medical/HRA (Line 26.4)</t>
  </si>
  <si>
    <t>Airplane (Line 90)</t>
  </si>
  <si>
    <t>Other (Line 91)</t>
  </si>
  <si>
    <t>GRAND TOTAL</t>
  </si>
  <si>
    <t>105000 - PLANT HELD FOR FUTURE USE - ELECTRIC</t>
  </si>
  <si>
    <t>105000 - PLANT HELD FOR FUTURE USE - GAS</t>
  </si>
  <si>
    <t>164100 - GAS STORED UNDERGND-408AVA-JP</t>
  </si>
  <si>
    <t>164105 - GAS STORED UNDERGND-403NWPL-JP</t>
  </si>
  <si>
    <t>123010 - INVESTMENT IN AVISTA CAPITAL</t>
  </si>
  <si>
    <t>Debt - Trust Originated Preferred Securities (Line 3)</t>
  </si>
  <si>
    <t>Debt - Long-Term Debt (Line 4)</t>
  </si>
  <si>
    <t>Debt - Current Portion Long-Term Debt (Line 6)</t>
  </si>
  <si>
    <t>Debt - Notes Payable - Current (Line 7)</t>
  </si>
  <si>
    <t>Total Debt - Securities/Long-Term including Swaps/Premiums/Discounts</t>
  </si>
  <si>
    <t>Debt - Swaps/Premiums/Discounts - 221410 (from Line 4)</t>
  </si>
  <si>
    <t>Debt - Swaps/Premiums/Discounts - 221430 (from Line 4)</t>
  </si>
  <si>
    <t>Debt - Swaps/Premiums/Discounts - 221450 (from Line 4)</t>
  </si>
  <si>
    <t>Debt - Swaps/Premiums/Discounts - 221470 (from Line 4)</t>
  </si>
  <si>
    <t>Debt - Swaps/Premiums/Discounts - 221550 (from Line 4)</t>
  </si>
  <si>
    <t>Debt - Swaps/Premiums/Discounts - 221570 (from Line 4)</t>
  </si>
  <si>
    <t>Debt - Swaps/Premiums/Discounts - 225000 (from Line 4)</t>
  </si>
  <si>
    <t>Debt - Swaps/Premiums/Discounts - 226000 (from Line 4)</t>
  </si>
  <si>
    <t>Total Debt - Swaps/Premiums/Discounts</t>
  </si>
  <si>
    <t>Total Debt (w/o Swaps/Premiums/Discounts)</t>
  </si>
  <si>
    <t>TOTAL DEBT</t>
  </si>
  <si>
    <t>Equity - Common (Line 2)</t>
  </si>
  <si>
    <t>Equity - AOCI - 219100 (from Line 2)</t>
  </si>
  <si>
    <t>Equity - AOCI - 219500 (from Line 2)</t>
  </si>
  <si>
    <t>Total Equity - AOCI</t>
  </si>
  <si>
    <t>Equity - Capital Stock Expense - Common Public Issue - 214000 (from Line 2)</t>
  </si>
  <si>
    <t>Total Equity - Capital Stock Expense - Common Public Issue</t>
  </si>
  <si>
    <t>Total Equity (w/o AOCI and Capital Stock Expense)</t>
  </si>
  <si>
    <t>Investment - Subsidiaries</t>
  </si>
  <si>
    <t>TOTAL EQUITY</t>
  </si>
  <si>
    <t>GRAND TOTAL DEBT/EQUITY</t>
  </si>
  <si>
    <t>RATIO - TOTAL DEBT over GRAND TOTAL DEBT/EQUITY</t>
  </si>
  <si>
    <t>RATIO - TOTAL EQUITY over GRAND TOTAL DEBT/EQUITY</t>
  </si>
  <si>
    <t>Earning Assets - Plant/Net of DFIT - Electric Utility Plant (Line 13)</t>
  </si>
  <si>
    <t>Earning Assets - Plant/Net of DFIT - Electric Accum Depr (Line 14)</t>
  </si>
  <si>
    <t>Earning Assets - Plant/Net of DFIT - Gas Utility Plant (Line 15)</t>
  </si>
  <si>
    <t>Earning Assets - Plant/Net of DFIT - Gas Accum Depr (Line 16)</t>
  </si>
  <si>
    <t>Earning Assets - Plant/Net of DFIT - Common Plant (Line 19)</t>
  </si>
  <si>
    <t>Earning Assets - Plant/Net of DFIT - Common Accum Depr (Line 20)</t>
  </si>
  <si>
    <t>Earning Assets - Plant/Net of DFIT - Plant DFIT (Line 20.1)</t>
  </si>
  <si>
    <t>Total Earning Assets - Plant/Net of DFIT</t>
  </si>
  <si>
    <t>Earning Assets - Plant Held for Future Use - 105000 - Elec (from Line 13)</t>
  </si>
  <si>
    <t>Earning Assets - Plant Held for Future Use - 105000 - Gas (from Line 15)</t>
  </si>
  <si>
    <t>Total Earning Assets - Plant Held for Future Use</t>
  </si>
  <si>
    <t>Total Earning Assets  - Plant/Net of DFIT (w/o Plant Held for Future Use)</t>
  </si>
  <si>
    <t>Earning Assets - Other - Other Rate Base/Net of DFIT (Line 20.3)</t>
  </si>
  <si>
    <t>Total Earning Assets - Other</t>
  </si>
  <si>
    <t>Earning Assets - Other - Gas Stored Underground - 164100 (from Line 20.3)</t>
  </si>
  <si>
    <t>Earning Assets - Other - Gas Stored Underground - 164105 (from Line 20.3)</t>
  </si>
  <si>
    <t>Total Earning Assets - Other - Gas Stored Underground</t>
  </si>
  <si>
    <t>Total Earning Assets  - Other (w/o Gas Stored Underground)</t>
  </si>
  <si>
    <t>Earning Assets - Inventory - Gas Stored Underground - 164100 (from Line 20.3)</t>
  </si>
  <si>
    <t>Earning Assets - Inventory - Gas Stored Underground - 164105 (from Line 20.3)</t>
  </si>
  <si>
    <t>Total Earning Assets - Inventory</t>
  </si>
  <si>
    <t>Total Earning Assets - Working Capital</t>
  </si>
  <si>
    <t>Total Earning Assets - Total Rate Base</t>
  </si>
  <si>
    <t>Earning Assets - CWIP - Electric/Gas CWIP (Line 33)</t>
  </si>
  <si>
    <t>Total Earning Assets - Construction Work in Progress (CWIP)</t>
  </si>
  <si>
    <t>Earning Assets - Deferrals - Unrecovered Purchased Gas Costs-PGA (Line 24)</t>
  </si>
  <si>
    <t>Earning Assets - Deferrals - Unrecovered Power Costs-ERM/PCA (Line 24.5)</t>
  </si>
  <si>
    <t>Total Earning Assets - Deferrals (ERM/PCA/PGA)</t>
  </si>
  <si>
    <t>Total Earning Assets - Unamortized Debt Expense</t>
  </si>
  <si>
    <t>TOTAL EARNING ASSETS</t>
  </si>
  <si>
    <t>Non-Earning Assets - Plant - Preliminary Surveys (Line 34)</t>
  </si>
  <si>
    <t>Non-Earning Assets - Plant - Non-Utility Property  (Line 39)</t>
  </si>
  <si>
    <t>Non-Earning Assets - Plant Held for Future Use - 105000 - Elec (from Line 13)</t>
  </si>
  <si>
    <t>Non-Earning Assets - Plant Held for Future Use - 105000 - Gas (from Line 15)</t>
  </si>
  <si>
    <t>Total Non-Earning Assets - Plant (Future Use, Non-Operating, Preliminary Survey)</t>
  </si>
  <si>
    <t>Non-Earning Assets - Pension - Provision for Pensions (Line 26)</t>
  </si>
  <si>
    <t>Non-Earning Assets - Pension - Pension (Line 26.1)</t>
  </si>
  <si>
    <t>Total Non-Earning Assets - Pension</t>
  </si>
  <si>
    <t>Total Non-Earning Assets - Medical/HRA</t>
  </si>
  <si>
    <t>Non-Earning Assets - SERP/Life Ins - SERP (Line 26.2)</t>
  </si>
  <si>
    <t>Non-Earning Assets - SERP/Life Ins - Life Ins (Line 26.3)</t>
  </si>
  <si>
    <t>Total Non-Earning Assets - SERP/Life Ins (Non-Op)</t>
  </si>
  <si>
    <t>Total Non-Earning Assets - Investment in Avista Capital (123010)</t>
  </si>
  <si>
    <t>Non-Earning Assets - Other - Customer Deposits and Advances (Line 21)</t>
  </si>
  <si>
    <t>Non-Earning Assets - Other - Accumulated Deferred Taxes (Line 22)</t>
  </si>
  <si>
    <t>Non-Earning Assets - Other - Other Regulatory Assets/Liabilities (Line 23)</t>
  </si>
  <si>
    <t>Non-Earning Assets - Other - Conservation Programs (Line 25)</t>
  </si>
  <si>
    <t>Non-Earning Assets - Other - Other Investments &amp; FAS 133 (Line 41)</t>
  </si>
  <si>
    <t>Non-Earning Assets - Other - Other Special Funds (Line 42)</t>
  </si>
  <si>
    <t>Non-Earning Assets - Other - Special Deposits &amp; Temporary Investments (Line 43)</t>
  </si>
  <si>
    <t>Non-Earning Assets - Other - Misc Defer Charges/Oth Defer Credits Net (Line 44)</t>
  </si>
  <si>
    <t>Non-Earning Assets - Other - Receivable/Payable Assoc Co Net (Line 45)</t>
  </si>
  <si>
    <t>Non-Earning Assets - Other - Derivative Assets/Liabilities Net (Line 46)</t>
  </si>
  <si>
    <t>Non-Earning Assets - Other - Accumulated Deferred Federal Income Tax (Line 47)</t>
  </si>
  <si>
    <t>Non-Earning Assets - Other - Other Accounts and Notes Receivable (Line 49)</t>
  </si>
  <si>
    <t>Non-Earning Assets - Other - Other Current and Accrued Liabilities (Line 50)</t>
  </si>
  <si>
    <t>Non-Earning Assets - Less: Other - Invest Avista Capital - 123010 (from Line 41)</t>
  </si>
  <si>
    <t>Total Non-Earning Assets - Other (ITC, DFIT)</t>
  </si>
  <si>
    <t>TOTAL NON-EARNING ASSETS</t>
  </si>
  <si>
    <t>GRAND TOTAL EARNING/NON-EARNING ASSETS</t>
  </si>
  <si>
    <t>Authorized Earning Assets - CWIP - 12-Mo Total for 12A Calculation</t>
  </si>
  <si>
    <t>Authorized Earning Assets - CWIP - Current Month Total for 12E Calculation</t>
  </si>
  <si>
    <t>Authorized Earning Assets - CWIP - Average</t>
  </si>
  <si>
    <t>Authorized Earning Assets - CWIP - Rate of Return (ROR)</t>
  </si>
  <si>
    <t>Authorized Earning Assets - CWIP - Calculated - 12A</t>
  </si>
  <si>
    <t>Authorized Earning Assets - CWIP - Calculated - 12E</t>
  </si>
  <si>
    <t>Authorized Earning Assets - CWIP - Calculated</t>
  </si>
  <si>
    <t>MISC LIAB-MARGIN CALL DEPOSIT CONTRA</t>
  </si>
  <si>
    <t>REGULATORY ASSET FOR COLSTRIP</t>
  </si>
  <si>
    <t>ADFIT FAS87 UNFUNDED PENSION</t>
  </si>
  <si>
    <t>AA/AN/ZZ</t>
  </si>
  <si>
    <t>ACCUM PROV FAS106 POST RET MED</t>
  </si>
  <si>
    <t>ACCUM PROV FAS87 ACCUM PEN COS</t>
  </si>
  <si>
    <t>HRA - RETIREE</t>
  </si>
  <si>
    <t>HRA - ACTIVE EMPLOYEES</t>
  </si>
  <si>
    <t>FAS 106-CURRENT</t>
  </si>
  <si>
    <t>ACCTS PAY-NEGATIVE CASH ADJUSTMENT</t>
  </si>
  <si>
    <t>CITY OF PALOUSE STREET LIGHTS</t>
  </si>
  <si>
    <t>ED/ZZ</t>
  </si>
  <si>
    <t>WA/ZZ</t>
  </si>
  <si>
    <t>WA/ID MOTOR VEHICLE TX - IDAH</t>
  </si>
  <si>
    <t>CD-MT  Common Direct/Montana</t>
  </si>
  <si>
    <t>CD-OR  Common Direct/Oregon</t>
  </si>
  <si>
    <t>ZZ-CA  No Service/California</t>
  </si>
  <si>
    <t>121000 NON-UTILITY PROPERTY</t>
  </si>
  <si>
    <t>121100 NON-UTILITY LAND</t>
  </si>
  <si>
    <t>123500 EQUITY INVESTMENT IN AERC</t>
  </si>
  <si>
    <t>123505 INVESTMENT IN AERC</t>
  </si>
  <si>
    <t>124020 OTHER INVESTMENT-ENERGY COMMODITY CONTRACT</t>
  </si>
  <si>
    <t>124160 OTHER INVESTMENT-SPIRAE</t>
  </si>
  <si>
    <t>134101</t>
  </si>
  <si>
    <t>145100</t>
  </si>
  <si>
    <t>146700</t>
  </si>
  <si>
    <t>146750</t>
  </si>
  <si>
    <t>182302</t>
  </si>
  <si>
    <t>182338</t>
  </si>
  <si>
    <t>182339</t>
  </si>
  <si>
    <t>184070</t>
  </si>
  <si>
    <t>184071</t>
  </si>
  <si>
    <t>186323</t>
  </si>
  <si>
    <t>186324</t>
  </si>
  <si>
    <t>186338</t>
  </si>
  <si>
    <t>186368</t>
  </si>
  <si>
    <t>190035</t>
  </si>
  <si>
    <t>190036</t>
  </si>
  <si>
    <t>190037</t>
  </si>
  <si>
    <t>190038</t>
  </si>
  <si>
    <t>190135</t>
  </si>
  <si>
    <t>190229</t>
  </si>
  <si>
    <t>190376</t>
  </si>
  <si>
    <t>190395</t>
  </si>
  <si>
    <t>190900</t>
  </si>
  <si>
    <t>191715</t>
  </si>
  <si>
    <t>216050</t>
  </si>
  <si>
    <t>221610</t>
  </si>
  <si>
    <t>221620</t>
  </si>
  <si>
    <t>232360</t>
  </si>
  <si>
    <t>232830</t>
  </si>
  <si>
    <t>236400</t>
  </si>
  <si>
    <t>242051</t>
  </si>
  <si>
    <t>242950</t>
  </si>
  <si>
    <t>253020</t>
  </si>
  <si>
    <t>253135</t>
  </si>
  <si>
    <t>253311</t>
  </si>
  <si>
    <t>254035</t>
  </si>
  <si>
    <t>254037</t>
  </si>
  <si>
    <t>254229</t>
  </si>
  <si>
    <t>254338</t>
  </si>
  <si>
    <t>283175</t>
  </si>
  <si>
    <t>283302</t>
  </si>
  <si>
    <t>283310</t>
  </si>
  <si>
    <t>283368 Accumulated Deferred Income Taxes - Other</t>
  </si>
  <si>
    <t>283376</t>
  </si>
  <si>
    <t>283377</t>
  </si>
  <si>
    <t>283391 Accumulated Deferred Income Taxes - Other</t>
  </si>
  <si>
    <t>283900</t>
  </si>
  <si>
    <t>303115P Intangible - Misc Intangible Plant - PC Software</t>
  </si>
  <si>
    <t>335150P Hydro Production - Conserv-Fishery</t>
  </si>
  <si>
    <t>351000P Transmission - Energy Storage EQ</t>
  </si>
  <si>
    <t>363000P Distribution - Energy Storage EQ</t>
  </si>
  <si>
    <t>391101P General - Computer Hardware (Life)</t>
  </si>
  <si>
    <t>394100P General - Electric Charging Stations</t>
  </si>
  <si>
    <t>303115A Intangible - Misc Intangible Plant - PC Software</t>
  </si>
  <si>
    <t>335150A Hydro Production - Conserv-Fishery</t>
  </si>
  <si>
    <t>351000A Transmission - Energy Storage EQ</t>
  </si>
  <si>
    <t>363000A Distribution - Energy Storage EQ</t>
  </si>
  <si>
    <t>391101A General - Computer Hardware (Life)</t>
  </si>
  <si>
    <t>394100A General - Electric Charging Stations</t>
  </si>
  <si>
    <t>303115D Intangible - Misc Intangible Plant - PC Software</t>
  </si>
  <si>
    <t>335150D Hydro Production - Conserv-Fishery</t>
  </si>
  <si>
    <t>351000D Transmission - Energy Storage EQ</t>
  </si>
  <si>
    <t>363000D Distribution - Energy Storage EQ</t>
  </si>
  <si>
    <t>391101D General - Computer Hardware (Life)</t>
  </si>
  <si>
    <t>394100D General - Electric Charging Stations</t>
  </si>
  <si>
    <t>407229 Idaho Earnings Test Amortization</t>
  </si>
  <si>
    <t>407326 Amort Exp ¿ Spokane River TDG</t>
  </si>
  <si>
    <t>407328 Reg Debit Res Decoupling Def Rev</t>
  </si>
  <si>
    <t>407329 Reg Debit Res Decoupling Amort</t>
  </si>
  <si>
    <t>407338 Reg Debit Non-Res Decoupling Def Rev</t>
  </si>
  <si>
    <t>407339 Reg Debit Non-Res Decoupling Amort</t>
  </si>
  <si>
    <t>407368 Project Compass Amortization</t>
  </si>
  <si>
    <t>407391 Amort Exp - Spokane River TDG</t>
  </si>
  <si>
    <t>407428 Reg Credit Res Decoupling Def Rev</t>
  </si>
  <si>
    <t>407x28 Decoupling Res Def Rev - Group Line - Used by ROO - OPS</t>
  </si>
  <si>
    <t>407429 Reg Credit Res Decoupling Amort</t>
  </si>
  <si>
    <t>407x29 Decoupling Res Amort - Group Line - Used by ROO - OPS</t>
  </si>
  <si>
    <t>407438 Reg Credit Non-Res Decoupling Def Rev</t>
  </si>
  <si>
    <t>407x38 Decoupling Non-Res Def Rev - Group Line - Used by ROO - OPS</t>
  </si>
  <si>
    <t>407439 Reg Credit Non-Res Decoupling Amort</t>
  </si>
  <si>
    <t>407x39 Decoupling Non-Res Amort - Group Line - Used by ROO - OPS</t>
  </si>
  <si>
    <t>407455 Reg Amort Colstrip Refund</t>
  </si>
  <si>
    <t>407468 Project Compass Deferral - ID</t>
  </si>
  <si>
    <t>407494 Amort Sch 98 REC Rev</t>
  </si>
  <si>
    <t>447100 Sales for resale.</t>
  </si>
  <si>
    <t>447200 Sales for resale.</t>
  </si>
  <si>
    <t>447312 Sales for resale.</t>
  </si>
  <si>
    <t>447313 Sales for resale.</t>
  </si>
  <si>
    <t>447700 Sales for resale.</t>
  </si>
  <si>
    <t>447710 Sales for resale.</t>
  </si>
  <si>
    <t>447720 Sales for resale.</t>
  </si>
  <si>
    <t>447750 Sales for resale.</t>
  </si>
  <si>
    <t>456010 Other electric revenues.</t>
  </si>
  <si>
    <t>456015 Other electric revenues.</t>
  </si>
  <si>
    <t>456016 Other electric revenues.</t>
  </si>
  <si>
    <t>456017 Other electric revenues.</t>
  </si>
  <si>
    <t>456020 Other electric revenues.</t>
  </si>
  <si>
    <t>456100 Other electric revenues.</t>
  </si>
  <si>
    <t>456120 Other electric revenues.</t>
  </si>
  <si>
    <t>456130 Other electric revenues.</t>
  </si>
  <si>
    <t>456150 Other electric revenues.</t>
  </si>
  <si>
    <t>456160 Other electric revenues.</t>
  </si>
  <si>
    <t>456328 Other electric revenues.</t>
  </si>
  <si>
    <t>456329 Other electric revenues.</t>
  </si>
  <si>
    <t>456338 Other electric revenues.</t>
  </si>
  <si>
    <t>456339 Other electric revenues.</t>
  </si>
  <si>
    <t>456700 Other electric revenues.</t>
  </si>
  <si>
    <t>456705 Other electric revenues.</t>
  </si>
  <si>
    <t>456710 Other electric revenues.</t>
  </si>
  <si>
    <t>456711 Other electric revenues.</t>
  </si>
  <si>
    <t>456720 Other electric revenues.</t>
  </si>
  <si>
    <t>456730 Other electric revenues.</t>
  </si>
  <si>
    <t>489310 Revenues from storing gas of others.</t>
  </si>
  <si>
    <t>495100 Other gas revenues.</t>
  </si>
  <si>
    <t>495280 Other gas revenues.</t>
  </si>
  <si>
    <t>495311 Other gas revenues.</t>
  </si>
  <si>
    <t>495328 Other gas revenues.</t>
  </si>
  <si>
    <t>495329 Other gas revenues.</t>
  </si>
  <si>
    <t>495338 Other gas revenues.</t>
  </si>
  <si>
    <t>495339 Other gas revenues.</t>
  </si>
  <si>
    <t>495600 Other gas revenues.</t>
  </si>
  <si>
    <t>495680 Other gas revenues.</t>
  </si>
  <si>
    <t>495711 Other gas revenues.</t>
  </si>
  <si>
    <t>495780 Other gas revenues.</t>
  </si>
  <si>
    <t>495900 Other gas revenues.</t>
  </si>
  <si>
    <t>501110 Kettle Falls Hog Fuel</t>
  </si>
  <si>
    <t>501120 Kettle Falls Gas Fuel</t>
  </si>
  <si>
    <t>501140 Colstrip Coal</t>
  </si>
  <si>
    <t>501160 Fuel Oil Colstrip</t>
  </si>
  <si>
    <t>501200 Stm Pwr Gen Oper-Fuel Handling</t>
  </si>
  <si>
    <t>506001 Steam Op Misc-Joint Proj Accrual</t>
  </si>
  <si>
    <t>514001 Steam Maint Misc-Joint Proj Accrual</t>
  </si>
  <si>
    <t>547200 CT Sales Gas</t>
  </si>
  <si>
    <t>547211 Fuel Kettle Falls CT</t>
  </si>
  <si>
    <t>547213 Fuel Northeast CT</t>
  </si>
  <si>
    <t>547216 Fuel Boulder Park CT</t>
  </si>
  <si>
    <t>547250 CT SoCal Stg</t>
  </si>
  <si>
    <t>547310 Fuel Rathdrum CT</t>
  </si>
  <si>
    <t>547312 Fuel Commodity-Lancaster CT</t>
  </si>
  <si>
    <t>547313 Fuel Transportation-Lancaster</t>
  </si>
  <si>
    <t>547510 Other Gen Oper-Fuel Acquisitio</t>
  </si>
  <si>
    <t>547610 Fuel Coyote Springs 2 CT</t>
  </si>
  <si>
    <t>549001 Gen Op Misc-Joint Proj Accrual</t>
  </si>
  <si>
    <t>554001 Gen Maint Misc-Joint Proj Accrual</t>
  </si>
  <si>
    <t>555030 Pwr Sup Exp-Clearwater Incremental</t>
  </si>
  <si>
    <t>557172 Other expenses.</t>
  </si>
  <si>
    <t>557324 Other expenses.</t>
  </si>
  <si>
    <t>562100 Transmission Oper-Energy Stor Equip</t>
  </si>
  <si>
    <t>565312 Transmission BPA Demand - Lanc</t>
  </si>
  <si>
    <t>565710 Trans of Elect by Others</t>
  </si>
  <si>
    <t>570100 Trans Maint-Energy Stor Equip</t>
  </si>
  <si>
    <t>584100 Distribution Oper-Energy Stor Equip</t>
  </si>
  <si>
    <t>592200 Dist Maint-Energy Stor Equip</t>
  </si>
  <si>
    <t>805121 Purchased gas cost adjustments.</t>
  </si>
  <si>
    <t>997099 Kettle Falls Diesel Leak</t>
  </si>
  <si>
    <t>997100 WA REC Amort</t>
  </si>
  <si>
    <t>997101 Repairs 481 (a)</t>
  </si>
  <si>
    <t>997102 Amort Idaho Earnings Test (254229)</t>
  </si>
  <si>
    <t>997103 Def Project Compass</t>
  </si>
  <si>
    <t>997104 Spokane River TDG</t>
  </si>
  <si>
    <t>997105 WA Excess Nat Gas Line Extension</t>
  </si>
  <si>
    <t>997106 Investment Tax Credit</t>
  </si>
  <si>
    <t>121000 NON-UTILITY PROPERTY_x001C_</t>
  </si>
  <si>
    <t>121100 NON-UTILITY LAND_x001C_</t>
  </si>
  <si>
    <t>123500 EQUITY INVESTMENT IN AERC_x001C_</t>
  </si>
  <si>
    <t>123505 INVESTMENT IN AERC_x001C_</t>
  </si>
  <si>
    <t>124020 OTHER INVESTMENT-ENERGY COMMODITY CONTRACT_x001C_</t>
  </si>
  <si>
    <t>124160 OTHER INVESTMENT-SPIRAE_x001C_</t>
  </si>
  <si>
    <t>134101_x001C_</t>
  </si>
  <si>
    <t>145100_x001C_</t>
  </si>
  <si>
    <t>146700_x001C_</t>
  </si>
  <si>
    <t>146750_x001C_</t>
  </si>
  <si>
    <t>182302_x001C_</t>
  </si>
  <si>
    <t>182338_x001C_</t>
  </si>
  <si>
    <t>182339_x001C_</t>
  </si>
  <si>
    <t>184070_x001C_</t>
  </si>
  <si>
    <t>184071_x001C_</t>
  </si>
  <si>
    <t>186323_x001C_</t>
  </si>
  <si>
    <t>186324_x001C_</t>
  </si>
  <si>
    <t>186338_x001C_</t>
  </si>
  <si>
    <t>186368_x001C_</t>
  </si>
  <si>
    <t>190035_x001C_</t>
  </si>
  <si>
    <t>190036_x001C_</t>
  </si>
  <si>
    <t>190037_x001C_</t>
  </si>
  <si>
    <t>190038_x001C_</t>
  </si>
  <si>
    <t>190135_x001C_</t>
  </si>
  <si>
    <t>190229_x001C_</t>
  </si>
  <si>
    <t>190376_x001C_</t>
  </si>
  <si>
    <t>190395_x001C_</t>
  </si>
  <si>
    <t>190900_x001C_</t>
  </si>
  <si>
    <t>191715_x001C_</t>
  </si>
  <si>
    <t>216050_x001C_</t>
  </si>
  <si>
    <t>221610_x001C_</t>
  </si>
  <si>
    <t>221620_x001C_</t>
  </si>
  <si>
    <t>232360_x001C_</t>
  </si>
  <si>
    <t>232830_x001C_</t>
  </si>
  <si>
    <t>236400_x001C_</t>
  </si>
  <si>
    <t>242051_x001C_</t>
  </si>
  <si>
    <t>242950_x001C_</t>
  </si>
  <si>
    <t>253020_x001C_</t>
  </si>
  <si>
    <t>253135_x001C_</t>
  </si>
  <si>
    <t>253311_x001C_</t>
  </si>
  <si>
    <t>254035_x001C_</t>
  </si>
  <si>
    <t>254037_x001C_</t>
  </si>
  <si>
    <t>254229_x001C_</t>
  </si>
  <si>
    <t>254338_x001C_</t>
  </si>
  <si>
    <t>283175_x001C_</t>
  </si>
  <si>
    <t>283302_x001C_</t>
  </si>
  <si>
    <t>283310_x001C_</t>
  </si>
  <si>
    <t>283368 Accumulated Deferred Income Taxes - Other_x001C_</t>
  </si>
  <si>
    <t>283376_x001C_</t>
  </si>
  <si>
    <t>283377_x001C_</t>
  </si>
  <si>
    <t>283391 Accumulated Deferred Income Taxes - Other_x001C_</t>
  </si>
  <si>
    <t>283900_x001C_</t>
  </si>
  <si>
    <t>303115P Intangible - Misc Intangible Plant - PC Software_x001C_</t>
  </si>
  <si>
    <t>335150P Hydro Production - Conserv-Fishery_x001C_</t>
  </si>
  <si>
    <t>351000P Transmission - Energy Storage EQ_x001C_</t>
  </si>
  <si>
    <t>363000P Distribution - Energy Storage EQ_x001C_</t>
  </si>
  <si>
    <t>391101P General - Computer Hardware (Life)_x001C_</t>
  </si>
  <si>
    <t>394100P General - Electric Charging Stations_x001C_</t>
  </si>
  <si>
    <t>303115A Intangible - Misc Intangible Plant - PC Software_x001C_</t>
  </si>
  <si>
    <t>335150A Hydro Production - Conserv-Fishery_x001C_</t>
  </si>
  <si>
    <t>351000A Transmission - Energy Storage EQ_x001C_</t>
  </si>
  <si>
    <t>363000A Distribution - Energy Storage EQ_x001C_</t>
  </si>
  <si>
    <t>391101A General - Computer Hardware (Life)_x001C_</t>
  </si>
  <si>
    <t>394100A General - Electric Charging Stations_x001C_</t>
  </si>
  <si>
    <t>303115D Intangible - Misc Intangible Plant - PC Software_x001C_</t>
  </si>
  <si>
    <t>335150D Hydro Production - Conserv-Fishery_x001C_</t>
  </si>
  <si>
    <t>351000D Transmission - Energy Storage EQ_x001C_</t>
  </si>
  <si>
    <t>363000D Distribution - Energy Storage EQ_x001C_</t>
  </si>
  <si>
    <t>391101D General - Computer Hardware (Life)_x001C_</t>
  </si>
  <si>
    <t>394100D General - Electric Charging Stations_x001C_</t>
  </si>
  <si>
    <t>407229 Idaho Earnings Test Amortization_x001C_</t>
  </si>
  <si>
    <t>407326 Amort Exp ¿ Spokane River TDG_x001C_</t>
  </si>
  <si>
    <t>407328 Reg Debit Res Decoupling Def Rev_x001C_</t>
  </si>
  <si>
    <t>407329 Reg Debit Res Decoupling Amort_x001C_</t>
  </si>
  <si>
    <t>407338 Reg Debit Non-Res Decoupling Def Rev_x001C_</t>
  </si>
  <si>
    <t>407339 Reg Debit Non-Res Decoupling Amort_x001C_</t>
  </si>
  <si>
    <t>407368 Project Compass Amortization_x001C_</t>
  </si>
  <si>
    <t>407391 Amort Exp - Spokane River TDG_x001C_</t>
  </si>
  <si>
    <t>407428 Reg Credit Res Decoupling Def Rev_x001C_</t>
  </si>
  <si>
    <t>407429 Reg Credit Res Decoupling Amort_x001C_</t>
  </si>
  <si>
    <t>407438 Reg Credit Non-Res Decoupling Def Rev_x001C_</t>
  </si>
  <si>
    <t>407439 Reg Credit Non-Res Decoupling Amort_x001C_</t>
  </si>
  <si>
    <t>407455 Reg Amort Colstrip Refund_x001C_</t>
  </si>
  <si>
    <t>407468 Project Compass Deferral - ID_x001C_</t>
  </si>
  <si>
    <t>407494 Amort Sch 98 REC Rev_x001C_</t>
  </si>
  <si>
    <t>447100 Sales for resale._x001C_</t>
  </si>
  <si>
    <t>447200 Sales for resale._x001C_</t>
  </si>
  <si>
    <t>447312 Sales for resale._x001C_</t>
  </si>
  <si>
    <t>447313 Sales for resale._x001C_</t>
  </si>
  <si>
    <t>447700 Sales for resale._x001C_</t>
  </si>
  <si>
    <t>447710 Sales for resale._x001C_</t>
  </si>
  <si>
    <t>447720 Sales for resale._x001C_</t>
  </si>
  <si>
    <t>447750 Sales for resale._x001C_</t>
  </si>
  <si>
    <t>456010 Other electric revenues._x001C_</t>
  </si>
  <si>
    <t>456015 Other electric revenues._x001C_</t>
  </si>
  <si>
    <t>456016 Other electric revenues._x001C_</t>
  </si>
  <si>
    <t>456017 Other electric revenues._x001C_</t>
  </si>
  <si>
    <t>456020 Other electric revenues._x001C_</t>
  </si>
  <si>
    <t>456100 Other electric revenues._x001C_</t>
  </si>
  <si>
    <t>456120 Other electric revenues._x001C_</t>
  </si>
  <si>
    <t>456130 Other electric revenues._x001C_</t>
  </si>
  <si>
    <t>456150 Other electric revenues._x001C_</t>
  </si>
  <si>
    <t>456160 Other electric revenues._x001C_</t>
  </si>
  <si>
    <t>456328 Other electric revenues._x001C_</t>
  </si>
  <si>
    <t>456329 Other electric revenues._x001C_</t>
  </si>
  <si>
    <t>456338 Other electric revenues._x001C_</t>
  </si>
  <si>
    <t>456339 Other electric revenues._x001C_</t>
  </si>
  <si>
    <t>456700 Other electric revenues._x001C_</t>
  </si>
  <si>
    <t>456705 Other electric revenues._x001C_</t>
  </si>
  <si>
    <t>456710 Other electric revenues._x001C_</t>
  </si>
  <si>
    <t>456711 Other electric revenues._x001C_</t>
  </si>
  <si>
    <t>456720 Other electric revenues._x001C_</t>
  </si>
  <si>
    <t>456730 Other electric revenues._x001C_</t>
  </si>
  <si>
    <t>489310 Revenues from storing gas of others._x001C_</t>
  </si>
  <si>
    <t>495100 Other gas revenues._x001C_</t>
  </si>
  <si>
    <t>495280 Other gas revenues._x001C_</t>
  </si>
  <si>
    <t>495311 Other gas revenues._x001C_</t>
  </si>
  <si>
    <t>495328 Other gas revenues._x001C_</t>
  </si>
  <si>
    <t>495329 Other gas revenues._x001C_</t>
  </si>
  <si>
    <t>495338 Other gas revenues._x001C_</t>
  </si>
  <si>
    <t>495339 Other gas revenues._x001C_</t>
  </si>
  <si>
    <t>495600 Other gas revenues._x001C_</t>
  </si>
  <si>
    <t>495680 Other gas revenues._x001C_</t>
  </si>
  <si>
    <t>495711 Other gas revenues._x001C_</t>
  </si>
  <si>
    <t>495780 Other gas revenues._x001C_</t>
  </si>
  <si>
    <t>495900 Other gas revenues._x001C_</t>
  </si>
  <si>
    <t>501110 Kettle Falls Hog Fuel_x001C_</t>
  </si>
  <si>
    <t>501120 Kettle Falls Gas Fuel_x001C_</t>
  </si>
  <si>
    <t>501140 Colstrip Coal_x001C_</t>
  </si>
  <si>
    <t>501160 Fuel Oil Colstrip_x001C_</t>
  </si>
  <si>
    <t>501200 Stm Pwr Gen Oper-Fuel Handling_x001C_</t>
  </si>
  <si>
    <t>506001 Steam Op Misc-Joint Proj Accrual_x001C_</t>
  </si>
  <si>
    <t>514001 Steam Maint Misc-Joint Proj Accrual_x001C_</t>
  </si>
  <si>
    <t>547200 CT Sales Gas_x001C_</t>
  </si>
  <si>
    <t>547211 Fuel Kettle Falls CT_x001C_</t>
  </si>
  <si>
    <t>547213 Fuel Northeast CT_x001C_</t>
  </si>
  <si>
    <t>547216 Fuel Boulder Park CT_x001C_</t>
  </si>
  <si>
    <t>547250 CT SoCal Stg_x001C_</t>
  </si>
  <si>
    <t>547310 Fuel Rathdrum CT_x001C_</t>
  </si>
  <si>
    <t>547312 Fuel Commodity-Lancaster CT_x001C_</t>
  </si>
  <si>
    <t>547313 Fuel Transportation-Lancaster_x001C_</t>
  </si>
  <si>
    <t>547510 Other Gen Oper-Fuel Acquisitio_x001C_</t>
  </si>
  <si>
    <t>547610 Fuel Coyote Springs 2 CT_x001C_</t>
  </si>
  <si>
    <t>549001 Gen Op Misc-Joint Proj Accrual_x001C_</t>
  </si>
  <si>
    <t>554001 Gen Maint Misc-Joint Proj Accrual_x001C_</t>
  </si>
  <si>
    <t>555030 Pwr Sup Exp-Clearwater Incremental_x001C_</t>
  </si>
  <si>
    <t>557172 Other expenses._x001C_</t>
  </si>
  <si>
    <t>557324 Other expenses._x001C_</t>
  </si>
  <si>
    <t>562100 Transmission Oper-Energy Stor Equip_x001C_</t>
  </si>
  <si>
    <t>565312 Transmission BPA Demand - Lanc_x001C_</t>
  </si>
  <si>
    <t>565710 Trans of Elect by Others_x001C_</t>
  </si>
  <si>
    <t>570100 Trans Maint-Energy Stor Equip_x001C_</t>
  </si>
  <si>
    <t>584100 Distribution Oper-Energy Stor Equip_x001C_</t>
  </si>
  <si>
    <t>592200 Dist Maint-Energy Stor Equip_x001C_</t>
  </si>
  <si>
    <t>805121 Purchased gas cost adjustments._x001C_</t>
  </si>
  <si>
    <t>997099 Kettle Falls Diesel Leak_x001C_</t>
  </si>
  <si>
    <t>997100 WA REC Amort_x001C_</t>
  </si>
  <si>
    <t>997101 Repairs 481 (a)_x001C_</t>
  </si>
  <si>
    <t>997102 Amort Idaho Earnings Test (254229)_x001C_</t>
  </si>
  <si>
    <t>997103 Def Project Compass_x001C_</t>
  </si>
  <si>
    <t>997104 Spokane River TDG_x001C_</t>
  </si>
  <si>
    <t>997105 WA Excess Nat Gas Line Extension_x001C_</t>
  </si>
  <si>
    <t>997106 Investment Tax Credit_x001C_</t>
  </si>
  <si>
    <t>186365 REGULATORY ASSET FOR COLSTRIP</t>
  </si>
  <si>
    <t>Total Non-Combined Working Capital - Summary - Factor 1 - ED-ID</t>
  </si>
  <si>
    <t>144200 ACCUMULATED RETAIL WRITE-OFFS (ED-ID)</t>
  </si>
  <si>
    <t>Total Non-Combined Working Capital - Summary - Factor 2 - ED-ID</t>
  </si>
  <si>
    <t>144200 ACCUMULATED RETAIL WRITE-OFFS (ED-WA)</t>
  </si>
  <si>
    <t>232830 CITY OF PALOUSE STREET LIGHTS</t>
  </si>
  <si>
    <t>144200 ACCUMULATED RETAIL WRITE-OFFS (GD-ID)</t>
  </si>
  <si>
    <t>Total Non-Combined Working Capital - Summary - Factor 2 - GD-ID</t>
  </si>
  <si>
    <t>144200 ACCUMULATED RETAIL WRITE-OFFS (GD-WA)</t>
  </si>
  <si>
    <t>134101 SPECIAL DEPOSITS-IR SWAP CONTRA</t>
  </si>
  <si>
    <t>134200 RESTRICTED CASH</t>
  </si>
  <si>
    <t>232360 ACCTS PAY-NEGATIVE CASH ADJUSTMENT</t>
  </si>
  <si>
    <t>241000 PAYROLL TAX PAYABLE (CD-AA)</t>
  </si>
  <si>
    <t>242051 MISC LIAB-MARGIN CALL DEPOSIT CONTRA</t>
  </si>
  <si>
    <t>283150 FAS 106-CURRENT (CD-AA)</t>
  </si>
  <si>
    <t>236230 WA/ID MOTOR VEHICLE TX - IDAH</t>
  </si>
  <si>
    <t>241000 PAYROLL TAX PAYABLE (CD-ID)</t>
  </si>
  <si>
    <t>241000 PAYROLL TAX PAYABLE (CD-WA)</t>
  </si>
  <si>
    <t>283150 FAS 106-CURRENT (ED-ID)</t>
  </si>
  <si>
    <t>283150 FAS 106-CURRENT (ED-WA)</t>
  </si>
  <si>
    <t>283150 FAS 106-CURRENT (GD-WA)</t>
  </si>
  <si>
    <t>216050 ADJUSTMENT TO RETAINED EARNINGS</t>
  </si>
  <si>
    <t>221610 4.11% SERIES DUE 12-1-2044</t>
  </si>
  <si>
    <t>221620 4.37% SERIES DUE 12-1-2045</t>
  </si>
  <si>
    <t>101100 PLANT IN SERVICE LEASED - Electric</t>
  </si>
  <si>
    <t>190037 DFIT-NINE MILE ITC REG LIABILITY</t>
  </si>
  <si>
    <t>190038 DFIT-NINE MILE ACCUM ITC</t>
  </si>
  <si>
    <t>190229 ADFIT IDAHO EARNINGS TEST DEFERRAL</t>
  </si>
  <si>
    <t>190900 DFIT - STATE TAX NOL CARRYFORWARD</t>
  </si>
  <si>
    <t>283302 DFIT-WA EXCESS NAT GAS LINE EX</t>
  </si>
  <si>
    <t>283310 DFIT- WA REC AMORT</t>
  </si>
  <si>
    <t>283368 ADFIT- DEF PROJECT COMPASS</t>
  </si>
  <si>
    <t>283391 ADFIT- SPOKANE RIVER TDG</t>
  </si>
  <si>
    <t>182302 WA EXCESS NAT GAS LINE EXTENSION ALLOWANCE REBATE</t>
  </si>
  <si>
    <t>182328 REG ASSET- RES DECOUPLING SURCHARGE</t>
  </si>
  <si>
    <t>182329 REG ASSET- RES DECOUPLING PRIOR YEAR</t>
  </si>
  <si>
    <t>182338 REG ASSET- NON-RES DECOUPLING SURCHARGE</t>
  </si>
  <si>
    <t>182339 REG ASSET- NON-RES DECOUPLING PRIOR YEAR</t>
  </si>
  <si>
    <t>186323 MISC DEF DEBIT - WA REC PENDING DEF</t>
  </si>
  <si>
    <t>186324 MISC DEF DEBIT - WA REC AMORT</t>
  </si>
  <si>
    <t>186328 REG ASSET- RES DECOUPLING DEFERRED</t>
  </si>
  <si>
    <t>186338 REG ASSET- NON-RES DECOUPLING DEFERRED</t>
  </si>
  <si>
    <t>186368 DEFERRED PROJECT COMPASS - ID</t>
  </si>
  <si>
    <t>190135 DFIT-KETTLE FALLS DIESEL LEAK</t>
  </si>
  <si>
    <t>253135 KETTLE FALLS DIESEL LEAK</t>
  </si>
  <si>
    <t>253311 CONTRA DECOUPLED DEFERRED REVENUE</t>
  </si>
  <si>
    <t>254037 REG LIAB-NINE MILE ITC</t>
  </si>
  <si>
    <t>254229 IDAHO EARNINGS TEST DEFERRAL</t>
  </si>
  <si>
    <t>254328 REG LIABILITY RES DECOUPLING REBATE</t>
  </si>
  <si>
    <t>254338 REG LIABILITY NON-RES DECOUPLING REBATE</t>
  </si>
  <si>
    <t>254700 REGULATORY LIABILITY - OTHER</t>
  </si>
  <si>
    <t>191715 DEFERRAL COLLINS AGREEMENT</t>
  </si>
  <si>
    <t>236400 COMMUNITY SOLAR PUT TAX CREDITS</t>
  </si>
  <si>
    <t>242950 ACCRUED EXPENSES - SUBS</t>
  </si>
  <si>
    <t>124020 ENERGY COMMODITY CONTRACT</t>
  </si>
  <si>
    <t>184070 CLEARING ACCT-CCB PROJECTS</t>
  </si>
  <si>
    <t>184071 CLEARING ACCT-CCB ADJUSTMENTS</t>
  </si>
  <si>
    <t>184200 PAYROLL CLEARING</t>
  </si>
  <si>
    <t>253020 DEF CR ENERGY COMMODITY CONTRACT</t>
  </si>
  <si>
    <t>145100 NOTE RECEIVABLE-MATRIX</t>
  </si>
  <si>
    <t>146700 ACCTS REC ASSOC CO-AERC</t>
  </si>
  <si>
    <t>146750 ACCTS REC ASSOC CO-AEL&amp;P</t>
  </si>
  <si>
    <t>190035 DFIT-COMMUNITY SOLAR REG LIABILITY</t>
  </si>
  <si>
    <t>190036 DFIT-COMMUNITY SOLAR ACCUM ITC</t>
  </si>
  <si>
    <t>190376 DFIT- ASSET RETIREMENT OBLIGATIONS</t>
  </si>
  <si>
    <t>190395 DFIT- OPTIONAL RENEWABLE POWER</t>
  </si>
  <si>
    <t>236010 SUBSIDIARY TAXES ACCRUED-FIT</t>
  </si>
  <si>
    <t>254035 REG LIAB-COMMUNITY SOLAR ITC</t>
  </si>
  <si>
    <t>283376 REG ASSET ARO</t>
  </si>
  <si>
    <t>283377 DFIT- RETIREMENT ASSET</t>
  </si>
  <si>
    <t>283900 DFIT-REG LIABILITY STATE TAX NOL CARRYFORWARD</t>
  </si>
  <si>
    <t>283175 ADSIT FAS109 UTILITY PLANT</t>
  </si>
  <si>
    <t>Allocation Factor 1 - ED-ID</t>
  </si>
  <si>
    <t>Allocation Factor 2 - ED-ID</t>
  </si>
  <si>
    <t>Allocation Factor 2 - GD-ID</t>
  </si>
  <si>
    <t>Used For Allocation Factor 1 - ED-ID Calculation</t>
  </si>
  <si>
    <t>Used For Allocation Factor 2 - ED-ID Calculation</t>
  </si>
  <si>
    <t>Used For Allocation Factor 2 - GD-ID Calculation</t>
  </si>
  <si>
    <t>134123</t>
  </si>
  <si>
    <t>OTHER SPECIAL DEPOSITS - WELLS FARGO</t>
  </si>
  <si>
    <t>165192</t>
  </si>
  <si>
    <t>RESOURCE DEFERRED OPT EXP - WELLS</t>
  </si>
  <si>
    <t>CUST ACCT REC-CONTRACTS</t>
  </si>
  <si>
    <t>MISC LIAB-MT INVASIVE SPECIES FEE</t>
  </si>
  <si>
    <t>LT PREPAYMENTS-PREPAID LICENSE FE</t>
  </si>
  <si>
    <t>ADFIT-MT Lease Payments</t>
  </si>
  <si>
    <t>ACCTS PAY-COLSTRIP TRANSMISSION</t>
  </si>
  <si>
    <t>PAYROLL BENEFITS CLEARING - NON SERVICE</t>
  </si>
  <si>
    <t>TRANSPORTAION CLEARING</t>
  </si>
  <si>
    <t>REGULATORY ASSET WORKERS COMP</t>
  </si>
  <si>
    <t>ADFIT RATE REFUND</t>
  </si>
  <si>
    <t>RATE REFUND LIABILITY</t>
  </si>
  <si>
    <t>II - ALLOCATION OF WORKING CAPITAL - OPERATING &amp; NON-OPERATING (Revised 1/1/18 WA Docket UE-170485/UG-170486)</t>
  </si>
  <si>
    <t>Rate Base</t>
  </si>
  <si>
    <t>Non-Utility Investments</t>
  </si>
  <si>
    <t xml:space="preserve">   Total Investment</t>
  </si>
  <si>
    <t>Ratio:</t>
  </si>
  <si>
    <t>Working Capital Allocation:</t>
  </si>
  <si>
    <t>Operating (Rate Base Portion)</t>
  </si>
  <si>
    <t>Non-Operating (Non-Utility Investment Portion)</t>
  </si>
  <si>
    <t xml:space="preserve">   Total Working Capital</t>
  </si>
  <si>
    <t>PLANT MAT &amp; OPER NON_STD</t>
  </si>
  <si>
    <t>ACCUMULATED PROVISION-MISC UNCOLL</t>
  </si>
  <si>
    <t>ADFIT INCENTIVES</t>
  </si>
  <si>
    <t>RATE REFUND LIABILITY-REMAND</t>
  </si>
  <si>
    <t>ADFIT DEPRECIATION STUDY DEFERRAL</t>
  </si>
  <si>
    <t>DEPRECIATION STUDY DEFERRAL</t>
  </si>
  <si>
    <t>12A</t>
  </si>
  <si>
    <t>Adjustment</t>
  </si>
  <si>
    <t>Revised</t>
  </si>
  <si>
    <t>12.2019 AMA</t>
  </si>
  <si>
    <t>Adjusted</t>
  </si>
  <si>
    <t>Working Capital - Filed</t>
  </si>
  <si>
    <t>Adjustment for Special Deposits that earn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</si>
</sst>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-yy"/>
    <numFmt numFmtId="166" formatCode="0.000%"/>
    <numFmt numFmtId="167" formatCode="_(&quot;$&quot;* #,##0_);_(&quot;$&quot;* \(#,##0\);_(&quot;$&quot;* &quot;-&quot;??_);_(@_)"/>
    <numFmt numFmtId="168" formatCode="000"/>
    <numFmt numFmtId="169" formatCode="00"/>
    <numFmt numFmtId="170" formatCode="[$-409]mmmm\ d\,\ yyyy;@"/>
    <numFmt numFmtId="171" formatCode="0000.00"/>
    <numFmt numFmtId="172" formatCode="0.0%"/>
  </numFmts>
  <fonts count="4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ms Rmn"/>
      <family val="2"/>
    </font>
    <font>
      <b/>
      <sz val="10"/>
      <color indexed="10"/>
      <name val="Tms Rmn"/>
      <family val="2"/>
    </font>
    <font>
      <b/>
      <sz val="10"/>
      <name val="Tms Rmn"/>
      <family val="2"/>
    </font>
    <font>
      <sz val="10"/>
      <color indexed="8"/>
      <name val="Tms Rmn"/>
      <family val="2"/>
    </font>
    <font>
      <sz val="18"/>
      <name val="Tms Rmn"/>
      <family val="2"/>
    </font>
    <font>
      <b/>
      <sz val="11"/>
      <color rgb="FFFF0000"/>
      <name val="Tms Rmn"/>
      <family val="2"/>
    </font>
    <font>
      <sz val="11"/>
      <name val="Tms Rmn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rgb="FFFF0000"/>
      <name val="Tms Rmn"/>
      <family val="2"/>
    </font>
    <font>
      <b/>
      <u val="singleAccounting"/>
      <sz val="10"/>
      <name val="Arial"/>
      <family val="2"/>
    </font>
    <font>
      <b/>
      <u val="singleAccounting"/>
      <sz val="9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65"/>
      </left>
      <right/>
      <top style="thin">
        <color indexed="8"/>
      </top>
      <bottom/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/>
      <bottom style="double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 style="medium"/>
    </border>
    <border>
      <left/>
      <right/>
      <top/>
      <bottom style="double"/>
    </border>
  </borders>
  <cellStyleXfs count="29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30" fillId="29" borderId="0">
      <alignment horizontal="left"/>
      <protection/>
    </xf>
    <xf numFmtId="0" fontId="31" fillId="29" borderId="0">
      <alignment horizontal="right"/>
      <protection/>
    </xf>
    <xf numFmtId="0" fontId="31" fillId="29" borderId="0">
      <alignment horizontal="center"/>
      <protection/>
    </xf>
    <xf numFmtId="0" fontId="31" fillId="29" borderId="0">
      <alignment horizontal="right"/>
      <protection/>
    </xf>
    <xf numFmtId="0" fontId="32" fillId="29" borderId="0">
      <alignment horizontal="left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30" fillId="29" borderId="0">
      <alignment horizontal="left"/>
      <protection/>
    </xf>
    <xf numFmtId="0" fontId="30" fillId="29" borderId="0">
      <alignment horizontal="left"/>
      <protection/>
    </xf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33" fillId="32" borderId="0">
      <alignment/>
      <protection/>
    </xf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" fillId="34" borderId="7" applyNumberFormat="0" applyFon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0" fontId="15" fillId="27" borderId="8" applyNumberFormat="0" applyAlignment="0" applyProtection="0"/>
    <xf numFmtId="40" fontId="34" fillId="29" borderId="0">
      <alignment horizontal="right"/>
      <protection/>
    </xf>
    <xf numFmtId="0" fontId="35" fillId="29" borderId="0">
      <alignment horizontal="right"/>
      <protection/>
    </xf>
    <xf numFmtId="0" fontId="36" fillId="29" borderId="9">
      <alignment/>
      <protection/>
    </xf>
    <xf numFmtId="0" fontId="36" fillId="0" borderId="0" applyBorder="0">
      <alignment horizontal="centerContinuous"/>
      <protection/>
    </xf>
    <xf numFmtId="0" fontId="37" fillId="0" borderId="0" applyBorder="0">
      <alignment horizontal="centerContinuous"/>
      <protection/>
    </xf>
    <xf numFmtId="0" fontId="30" fillId="29" borderId="0">
      <alignment horizontal="center"/>
      <protection/>
    </xf>
    <xf numFmtId="49" fontId="38" fillId="29" borderId="0">
      <alignment horizontal="center"/>
      <protection/>
    </xf>
    <xf numFmtId="0" fontId="31" fillId="29" borderId="0">
      <alignment horizontal="center"/>
      <protection/>
    </xf>
    <xf numFmtId="0" fontId="31" fillId="29" borderId="0">
      <alignment horizontal="centerContinuous"/>
      <protection/>
    </xf>
    <xf numFmtId="0" fontId="39" fillId="29" borderId="0">
      <alignment horizontal="left"/>
      <protection/>
    </xf>
    <xf numFmtId="49" fontId="39" fillId="29" borderId="0">
      <alignment horizontal="center"/>
      <protection/>
    </xf>
    <xf numFmtId="0" fontId="30" fillId="29" borderId="0">
      <alignment horizontal="left"/>
      <protection/>
    </xf>
    <xf numFmtId="49" fontId="39" fillId="29" borderId="0">
      <alignment horizontal="left"/>
      <protection/>
    </xf>
    <xf numFmtId="0" fontId="30" fillId="29" borderId="0">
      <alignment horizontal="centerContinuous"/>
      <protection/>
    </xf>
    <xf numFmtId="0" fontId="30" fillId="29" borderId="0">
      <alignment horizontal="right"/>
      <protection/>
    </xf>
    <xf numFmtId="49" fontId="30" fillId="29" borderId="0">
      <alignment horizontal="left"/>
      <protection/>
    </xf>
    <xf numFmtId="0" fontId="31" fillId="29" borderId="0">
      <alignment horizontal="right"/>
      <protection/>
    </xf>
    <xf numFmtId="0" fontId="39" fillId="35" borderId="0">
      <alignment horizontal="center"/>
      <protection/>
    </xf>
    <xf numFmtId="0" fontId="40" fillId="35" borderId="0">
      <alignment horizontal="center"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41" fillId="29" borderId="0">
      <alignment horizont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5">
    <xf numFmtId="0" fontId="0" fillId="0" borderId="0" xfId="0"/>
    <xf numFmtId="0" fontId="0" fillId="0" borderId="0" xfId="0" applyAlignment="1">
      <alignment horizontal="left"/>
    </xf>
    <xf numFmtId="0" fontId="0" fillId="0" borderId="11" xfId="0" applyBorder="1"/>
    <xf numFmtId="164" fontId="0" fillId="0" borderId="0" xfId="18" applyNumberFormat="1" applyFont="1"/>
    <xf numFmtId="10" fontId="0" fillId="0" borderId="0" xfId="15" applyNumberFormat="1" applyFont="1"/>
    <xf numFmtId="0" fontId="5" fillId="0" borderId="0" xfId="22" applyFont="1" applyFill="1">
      <alignment/>
      <protection/>
    </xf>
    <xf numFmtId="0" fontId="5" fillId="0" borderId="0" xfId="22" applyFont="1">
      <alignment/>
      <protection/>
    </xf>
    <xf numFmtId="0" fontId="4" fillId="0" borderId="0" xfId="22" applyFont="1" applyFill="1" applyAlignment="1">
      <alignment horizontal="center"/>
      <protection/>
    </xf>
    <xf numFmtId="0" fontId="4" fillId="0" borderId="12" xfId="22" applyFont="1" applyFill="1" applyBorder="1" applyAlignment="1">
      <alignment horizontal="center" wrapText="1"/>
      <protection/>
    </xf>
    <xf numFmtId="0" fontId="4" fillId="0" borderId="12" xfId="22" applyFont="1" applyBorder="1">
      <alignment/>
      <protection/>
    </xf>
    <xf numFmtId="0" fontId="0" fillId="0" borderId="0" xfId="22" applyFont="1" applyFill="1">
      <alignment/>
      <protection/>
    </xf>
    <xf numFmtId="0" fontId="0" fillId="0" borderId="0" xfId="22" applyFont="1">
      <alignment/>
      <protection/>
    </xf>
    <xf numFmtId="165" fontId="0" fillId="0" borderId="0" xfId="20" applyNumberFormat="1" applyFont="1" applyFill="1" applyAlignment="1">
      <alignment horizontal="center"/>
    </xf>
    <xf numFmtId="0" fontId="6" fillId="0" borderId="0" xfId="22" applyFont="1" applyFill="1">
      <alignment/>
      <protection/>
    </xf>
    <xf numFmtId="0" fontId="6" fillId="0" borderId="0" xfId="22" applyFont="1">
      <alignment/>
      <protection/>
    </xf>
    <xf numFmtId="0" fontId="0" fillId="0" borderId="0" xfId="22" applyFont="1" applyFill="1" applyAlignment="1">
      <alignment horizontal="center"/>
      <protection/>
    </xf>
    <xf numFmtId="0" fontId="4" fillId="0" borderId="0" xfId="22" applyFont="1" applyBorder="1">
      <alignment/>
      <protection/>
    </xf>
    <xf numFmtId="0" fontId="4" fillId="0" borderId="0" xfId="22" applyFont="1">
      <alignment/>
      <protection/>
    </xf>
    <xf numFmtId="0" fontId="0" fillId="0" borderId="0" xfId="22" applyNumberFormat="1" applyFont="1" applyFill="1" applyBorder="1" applyAlignment="1" applyProtection="1">
      <alignment horizontal="left"/>
      <protection/>
    </xf>
    <xf numFmtId="0" fontId="0" fillId="0" borderId="0" xfId="22" applyFont="1" applyBorder="1">
      <alignment/>
      <protection/>
    </xf>
    <xf numFmtId="0" fontId="6" fillId="0" borderId="0" xfId="22" applyFont="1" applyBorder="1">
      <alignment/>
      <protection/>
    </xf>
    <xf numFmtId="0" fontId="4" fillId="0" borderId="0" xfId="22" applyFont="1" applyFill="1" applyBorder="1">
      <alignment/>
      <protection/>
    </xf>
    <xf numFmtId="0" fontId="0" fillId="0" borderId="0" xfId="22" applyFont="1" applyBorder="1" applyAlignment="1" quotePrefix="1">
      <alignment horizontal="left"/>
      <protection/>
    </xf>
    <xf numFmtId="0" fontId="0" fillId="0" borderId="0" xfId="22" applyFont="1" applyFill="1" applyBorder="1">
      <alignment/>
      <protection/>
    </xf>
    <xf numFmtId="0" fontId="0" fillId="0" borderId="0" xfId="22" applyFont="1" applyBorder="1" applyAlignment="1">
      <alignment horizontal="left"/>
      <protection/>
    </xf>
    <xf numFmtId="0" fontId="0" fillId="0" borderId="0" xfId="22" applyFont="1" applyFill="1" applyBorder="1" applyAlignment="1">
      <alignment horizontal="left"/>
      <protection/>
    </xf>
    <xf numFmtId="164" fontId="0" fillId="0" borderId="0" xfId="20" applyNumberFormat="1" applyFont="1" applyFill="1" applyBorder="1"/>
    <xf numFmtId="42" fontId="0" fillId="0" borderId="0" xfId="22" applyNumberFormat="1" applyFont="1" applyFill="1" applyBorder="1">
      <alignment/>
      <protection/>
    </xf>
    <xf numFmtId="0" fontId="4" fillId="0" borderId="0" xfId="22" applyFont="1" applyBorder="1" applyAlignment="1">
      <alignment horizontal="center" wrapText="1"/>
      <protection/>
    </xf>
    <xf numFmtId="164" fontId="0" fillId="0" borderId="0" xfId="22" applyNumberFormat="1" applyFill="1">
      <alignment/>
      <protection/>
    </xf>
    <xf numFmtId="0" fontId="0" fillId="0" borderId="0" xfId="22" applyFont="1" applyAlignment="1">
      <alignment horizontal="left" indent="2"/>
      <protection/>
    </xf>
    <xf numFmtId="164" fontId="0" fillId="0" borderId="0" xfId="20" applyNumberFormat="1" applyFont="1" applyFill="1" applyBorder="1"/>
    <xf numFmtId="166" fontId="0" fillId="0" borderId="0" xfId="15" applyNumberFormat="1" applyFont="1" applyFill="1" applyBorder="1"/>
    <xf numFmtId="0" fontId="0" fillId="0" borderId="0" xfId="22" applyFill="1" applyBorder="1">
      <alignment/>
      <protection/>
    </xf>
    <xf numFmtId="10" fontId="0" fillId="0" borderId="0" xfId="15" applyNumberFormat="1" applyFont="1" applyFill="1" applyBorder="1"/>
    <xf numFmtId="0" fontId="0" fillId="0" borderId="0" xfId="0" applyAlignment="1">
      <alignment horizontal="center"/>
    </xf>
    <xf numFmtId="0" fontId="4" fillId="0" borderId="0" xfId="0" applyFont="1"/>
    <xf numFmtId="164" fontId="4" fillId="0" borderId="0" xfId="18" applyNumberFormat="1" applyFont="1"/>
    <xf numFmtId="0" fontId="23" fillId="18" borderId="0" xfId="24" applyFont="1" applyFill="1">
      <alignment/>
      <protection/>
    </xf>
    <xf numFmtId="1" fontId="23" fillId="18" borderId="0" xfId="24" applyNumberFormat="1" applyFont="1" applyFill="1">
      <alignment/>
      <protection/>
    </xf>
    <xf numFmtId="3" fontId="24" fillId="18" borderId="0" xfId="24" applyNumberFormat="1" applyFont="1" applyFill="1">
      <alignment/>
      <protection/>
    </xf>
    <xf numFmtId="0" fontId="24" fillId="18" borderId="0" xfId="24" applyFont="1" applyFill="1">
      <alignment/>
      <protection/>
    </xf>
    <xf numFmtId="21" fontId="23" fillId="0" borderId="0" xfId="24" applyNumberFormat="1" applyFont="1">
      <alignment/>
      <protection/>
    </xf>
    <xf numFmtId="3" fontId="23" fillId="0" borderId="0" xfId="24" applyNumberFormat="1" applyFont="1">
      <alignment/>
      <protection/>
    </xf>
    <xf numFmtId="3" fontId="25" fillId="0" borderId="0" xfId="24" applyNumberFormat="1" applyFont="1">
      <alignment/>
      <protection/>
    </xf>
    <xf numFmtId="0" fontId="23" fillId="0" borderId="0" xfId="24">
      <alignment/>
      <protection/>
    </xf>
    <xf numFmtId="168" fontId="23" fillId="18" borderId="0" xfId="24" applyNumberFormat="1" applyFont="1" applyFill="1">
      <alignment/>
      <protection/>
    </xf>
    <xf numFmtId="0" fontId="23" fillId="18" borderId="0" xfId="24" applyFill="1">
      <alignment/>
      <protection/>
    </xf>
    <xf numFmtId="3" fontId="23" fillId="18" borderId="13" xfId="24" applyNumberFormat="1" applyFont="1" applyFill="1" applyBorder="1">
      <alignment/>
      <protection/>
    </xf>
    <xf numFmtId="1" fontId="23" fillId="36" borderId="0" xfId="24" applyNumberFormat="1" applyFont="1" applyFill="1">
      <alignment/>
      <protection/>
    </xf>
    <xf numFmtId="3" fontId="23" fillId="10" borderId="0" xfId="24" applyNumberFormat="1" applyFill="1">
      <alignment/>
      <protection/>
    </xf>
    <xf numFmtId="3" fontId="23" fillId="0" borderId="0" xfId="24" applyNumberFormat="1">
      <alignment/>
      <protection/>
    </xf>
    <xf numFmtId="3" fontId="25" fillId="37" borderId="0" xfId="24" applyNumberFormat="1" applyFont="1" applyFill="1">
      <alignment/>
      <protection/>
    </xf>
    <xf numFmtId="3" fontId="23" fillId="18" borderId="13" xfId="24" applyNumberFormat="1" applyFont="1" applyFill="1" applyBorder="1" applyAlignment="1">
      <alignment horizontal="right"/>
      <protection/>
    </xf>
    <xf numFmtId="0" fontId="23" fillId="10" borderId="0" xfId="24" applyFill="1" applyAlignment="1">
      <alignment horizontal="left"/>
      <protection/>
    </xf>
    <xf numFmtId="0" fontId="23" fillId="10" borderId="0" xfId="24" applyFill="1" applyAlignment="1">
      <alignment horizontal="right"/>
      <protection/>
    </xf>
    <xf numFmtId="2" fontId="23" fillId="18" borderId="0" xfId="24" applyNumberFormat="1" applyFont="1" applyFill="1">
      <alignment/>
      <protection/>
    </xf>
    <xf numFmtId="2" fontId="23" fillId="18" borderId="14" xfId="24" applyNumberFormat="1" applyFont="1" applyFill="1" applyBorder="1">
      <alignment/>
      <protection/>
    </xf>
    <xf numFmtId="0" fontId="23" fillId="18" borderId="15" xfId="24" applyFont="1" applyFill="1" applyBorder="1">
      <alignment/>
      <protection/>
    </xf>
    <xf numFmtId="0" fontId="23" fillId="18" borderId="16" xfId="24" applyFont="1" applyFill="1" applyBorder="1">
      <alignment/>
      <protection/>
    </xf>
    <xf numFmtId="3" fontId="23" fillId="10" borderId="0" xfId="24" applyNumberFormat="1" applyFont="1" applyFill="1">
      <alignment/>
      <protection/>
    </xf>
    <xf numFmtId="3" fontId="23" fillId="10" borderId="0" xfId="24" applyNumberFormat="1" applyFill="1" applyAlignment="1">
      <alignment horizontal="left"/>
      <protection/>
    </xf>
    <xf numFmtId="0" fontId="23" fillId="10" borderId="0" xfId="24" applyFill="1">
      <alignment/>
      <protection/>
    </xf>
    <xf numFmtId="168" fontId="23" fillId="18" borderId="15" xfId="24" applyNumberFormat="1" applyFont="1" applyFill="1" applyBorder="1">
      <alignment/>
      <protection/>
    </xf>
    <xf numFmtId="1" fontId="23" fillId="18" borderId="16" xfId="24" applyNumberFormat="1" applyFont="1" applyFill="1" applyBorder="1">
      <alignment/>
      <protection/>
    </xf>
    <xf numFmtId="3" fontId="23" fillId="0" borderId="0" xfId="24" applyNumberFormat="1" applyFont="1" applyFill="1">
      <alignment/>
      <protection/>
    </xf>
    <xf numFmtId="0" fontId="23" fillId="0" borderId="0" xfId="24" applyFill="1">
      <alignment/>
      <protection/>
    </xf>
    <xf numFmtId="169" fontId="23" fillId="18" borderId="0" xfId="24" applyNumberFormat="1" applyFont="1" applyFill="1">
      <alignment/>
      <protection/>
    </xf>
    <xf numFmtId="170" fontId="24" fillId="18" borderId="0" xfId="24" applyNumberFormat="1" applyFont="1" applyFill="1" applyAlignment="1" quotePrefix="1">
      <alignment horizontal="left"/>
      <protection/>
    </xf>
    <xf numFmtId="3" fontId="23" fillId="0" borderId="17" xfId="24" applyNumberFormat="1" applyFont="1" applyBorder="1">
      <alignment/>
      <protection/>
    </xf>
    <xf numFmtId="171" fontId="23" fillId="0" borderId="18" xfId="24" applyNumberFormat="1" applyFont="1" applyBorder="1">
      <alignment/>
      <protection/>
    </xf>
    <xf numFmtId="0" fontId="23" fillId="0" borderId="18" xfId="24" applyFont="1" applyBorder="1">
      <alignment/>
      <protection/>
    </xf>
    <xf numFmtId="0" fontId="23" fillId="0" borderId="19" xfId="24" applyFont="1" applyBorder="1">
      <alignment/>
      <protection/>
    </xf>
    <xf numFmtId="0" fontId="23" fillId="0" borderId="20" xfId="24" applyFont="1" applyBorder="1" applyAlignment="1">
      <alignment horizontal="center"/>
      <protection/>
    </xf>
    <xf numFmtId="0" fontId="23" fillId="0" borderId="0" xfId="24" applyFont="1">
      <alignment/>
      <protection/>
    </xf>
    <xf numFmtId="3" fontId="26" fillId="29" borderId="0" xfId="24" applyNumberFormat="1" applyFont="1" applyFill="1">
      <alignment/>
      <protection/>
    </xf>
    <xf numFmtId="1" fontId="23" fillId="29" borderId="0" xfId="24" applyNumberFormat="1" applyFont="1" applyFill="1">
      <alignment/>
      <protection/>
    </xf>
    <xf numFmtId="168" fontId="23" fillId="29" borderId="0" xfId="24" applyNumberFormat="1" applyFont="1" applyFill="1">
      <alignment/>
      <protection/>
    </xf>
    <xf numFmtId="1" fontId="23" fillId="0" borderId="0" xfId="24" applyNumberFormat="1" applyFont="1">
      <alignment/>
      <protection/>
    </xf>
    <xf numFmtId="0" fontId="23" fillId="0" borderId="21" xfId="24" applyFont="1" applyBorder="1">
      <alignment/>
      <protection/>
    </xf>
    <xf numFmtId="0" fontId="23" fillId="0" borderId="9" xfId="24" applyFont="1" applyBorder="1">
      <alignment/>
      <protection/>
    </xf>
    <xf numFmtId="171" fontId="23" fillId="0" borderId="22" xfId="24" applyNumberFormat="1" applyFont="1" applyBorder="1" applyAlignment="1">
      <alignment horizontal="center"/>
      <protection/>
    </xf>
    <xf numFmtId="170" fontId="23" fillId="0" borderId="0" xfId="24" applyNumberFormat="1" applyFont="1">
      <alignment/>
      <protection/>
    </xf>
    <xf numFmtId="0" fontId="23" fillId="0" borderId="23" xfId="24" applyFont="1" applyBorder="1">
      <alignment/>
      <protection/>
    </xf>
    <xf numFmtId="171" fontId="23" fillId="0" borderId="12" xfId="24" applyNumberFormat="1" applyFont="1" applyBorder="1">
      <alignment/>
      <protection/>
    </xf>
    <xf numFmtId="0" fontId="23" fillId="0" borderId="12" xfId="24" applyFont="1" applyBorder="1">
      <alignment/>
      <protection/>
    </xf>
    <xf numFmtId="0" fontId="23" fillId="0" borderId="24" xfId="24" applyFont="1" applyBorder="1">
      <alignment/>
      <protection/>
    </xf>
    <xf numFmtId="0" fontId="23" fillId="0" borderId="25" xfId="24" applyFont="1" applyBorder="1" applyAlignment="1">
      <alignment horizontal="center"/>
      <protection/>
    </xf>
    <xf numFmtId="168" fontId="23" fillId="0" borderId="0" xfId="24" applyNumberFormat="1" applyFont="1">
      <alignment/>
      <protection/>
    </xf>
    <xf numFmtId="169" fontId="23" fillId="0" borderId="0" xfId="24" applyNumberFormat="1" applyFont="1">
      <alignment/>
      <protection/>
    </xf>
    <xf numFmtId="1" fontId="23" fillId="0" borderId="0" xfId="24" applyNumberFormat="1" applyFont="1" applyAlignment="1">
      <alignment horizontal="left" vertical="top"/>
      <protection/>
    </xf>
    <xf numFmtId="0" fontId="23" fillId="0" borderId="0" xfId="24" applyFont="1" applyAlignment="1">
      <alignment horizontal="left" vertical="top"/>
      <protection/>
    </xf>
    <xf numFmtId="169" fontId="23" fillId="0" borderId="0" xfId="24" applyNumberFormat="1" applyFont="1" applyAlignment="1">
      <alignment horizontal="left" vertical="top"/>
      <protection/>
    </xf>
    <xf numFmtId="168" fontId="23" fillId="0" borderId="0" xfId="24" applyNumberFormat="1" applyFont="1" applyAlignment="1">
      <alignment horizontal="left" vertical="top"/>
      <protection/>
    </xf>
    <xf numFmtId="3" fontId="27" fillId="0" borderId="0" xfId="24" applyNumberFormat="1" applyFont="1">
      <alignment/>
      <protection/>
    </xf>
    <xf numFmtId="1" fontId="23" fillId="0" borderId="0" xfId="24" applyNumberFormat="1">
      <alignment/>
      <protection/>
    </xf>
    <xf numFmtId="1" fontId="28" fillId="0" borderId="0" xfId="24" applyNumberFormat="1" applyFont="1">
      <alignment/>
      <protection/>
    </xf>
    <xf numFmtId="2" fontId="23" fillId="0" borderId="0" xfId="24" applyNumberFormat="1" applyFont="1">
      <alignment/>
      <protection/>
    </xf>
    <xf numFmtId="3" fontId="23" fillId="0" borderId="0" xfId="24" applyNumberFormat="1" applyFont="1" applyAlignment="1">
      <alignment horizontal="right"/>
      <protection/>
    </xf>
    <xf numFmtId="3" fontId="25" fillId="10" borderId="0" xfId="24" applyNumberFormat="1" applyFont="1" applyFill="1">
      <alignment/>
      <protection/>
    </xf>
    <xf numFmtId="1" fontId="23" fillId="0" borderId="0" xfId="24" applyNumberFormat="1" applyFont="1" applyBorder="1" applyAlignment="1">
      <alignment horizontal="center"/>
      <protection/>
    </xf>
    <xf numFmtId="169" fontId="23" fillId="0" borderId="0" xfId="24" applyNumberFormat="1" applyFont="1" applyBorder="1" applyAlignment="1">
      <alignment horizontal="center"/>
      <protection/>
    </xf>
    <xf numFmtId="168" fontId="23" fillId="0" borderId="0" xfId="24" applyNumberFormat="1" applyFont="1" applyBorder="1" applyAlignment="1">
      <alignment horizontal="center"/>
      <protection/>
    </xf>
    <xf numFmtId="168" fontId="29" fillId="0" borderId="0" xfId="24" applyNumberFormat="1" applyFont="1" applyBorder="1" applyAlignment="1">
      <alignment horizontal="center"/>
      <protection/>
    </xf>
    <xf numFmtId="3" fontId="29" fillId="0" borderId="0" xfId="24" applyNumberFormat="1" applyFont="1">
      <alignment/>
      <protection/>
    </xf>
    <xf numFmtId="0" fontId="5" fillId="0" borderId="12" xfId="22" applyNumberFormat="1" applyFont="1" applyFill="1" applyBorder="1" applyAlignment="1">
      <alignment horizontal="center"/>
      <protection/>
    </xf>
    <xf numFmtId="0" fontId="6" fillId="0" borderId="0" xfId="22" applyFont="1" applyAlignment="1">
      <alignment horizontal="left"/>
      <protection/>
    </xf>
    <xf numFmtId="0" fontId="6" fillId="0" borderId="0" xfId="22" applyFont="1" applyBorder="1" applyAlignment="1">
      <alignment horizontal="left"/>
      <protection/>
    </xf>
    <xf numFmtId="0" fontId="6" fillId="0" borderId="0" xfId="22" applyFont="1" applyFill="1" applyAlignment="1">
      <alignment horizontal="left"/>
      <protection/>
    </xf>
    <xf numFmtId="164" fontId="0" fillId="0" borderId="0" xfId="22" applyNumberFormat="1" applyFill="1" applyBorder="1">
      <alignment/>
      <protection/>
    </xf>
    <xf numFmtId="167" fontId="0" fillId="0" borderId="0" xfId="16" applyNumberFormat="1" applyFont="1" applyFill="1" applyBorder="1"/>
    <xf numFmtId="44" fontId="0" fillId="0" borderId="0" xfId="16" applyFont="1" applyFill="1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quotePrefix="1"/>
    <xf numFmtId="4" fontId="0" fillId="0" borderId="0" xfId="0" applyNumberFormat="1"/>
    <xf numFmtId="49" fontId="0" fillId="0" borderId="0" xfId="0" applyNumberFormat="1" applyAlignment="1">
      <alignment vertical="top" wrapText="1"/>
    </xf>
    <xf numFmtId="0" fontId="4" fillId="36" borderId="11" xfId="0" applyFont="1" applyFill="1" applyBorder="1"/>
    <xf numFmtId="0" fontId="4" fillId="36" borderId="26" xfId="0" applyFont="1" applyFill="1" applyBorder="1"/>
    <xf numFmtId="0" fontId="0" fillId="38" borderId="27" xfId="0" applyFill="1" applyBorder="1"/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right" vertical="top" wrapText="1"/>
    </xf>
    <xf numFmtId="8" fontId="4" fillId="38" borderId="28" xfId="0" applyNumberFormat="1" applyFont="1" applyFill="1" applyBorder="1"/>
    <xf numFmtId="40" fontId="4" fillId="36" borderId="29" xfId="0" applyNumberFormat="1" applyFont="1" applyFill="1" applyBorder="1"/>
    <xf numFmtId="40" fontId="4" fillId="38" borderId="28" xfId="0" applyNumberFormat="1" applyFont="1" applyFill="1" applyBorder="1"/>
    <xf numFmtId="0" fontId="6" fillId="0" borderId="0" xfId="22" applyFont="1" applyAlignment="1">
      <alignment horizontal="left" vertical="top" wrapText="1"/>
      <protection/>
    </xf>
    <xf numFmtId="40" fontId="0" fillId="6" borderId="29" xfId="0" applyNumberFormat="1" applyFont="1" applyFill="1" applyBorder="1"/>
    <xf numFmtId="0" fontId="0" fillId="0" borderId="0" xfId="0" applyFont="1" applyAlignment="1">
      <alignment horizontal="left"/>
    </xf>
    <xf numFmtId="0" fontId="0" fillId="39" borderId="0" xfId="0" applyFill="1"/>
    <xf numFmtId="164" fontId="0" fillId="39" borderId="0" xfId="18" applyNumberFormat="1" applyFont="1" applyFill="1"/>
    <xf numFmtId="164" fontId="4" fillId="39" borderId="0" xfId="18" applyNumberFormat="1" applyFont="1" applyFill="1"/>
    <xf numFmtId="0" fontId="4" fillId="39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  <xf numFmtId="164" fontId="7" fillId="39" borderId="0" xfId="18" applyNumberFormat="1" applyFont="1" applyFill="1" applyAlignment="1">
      <alignment horizontal="center"/>
    </xf>
    <xf numFmtId="40" fontId="0" fillId="39" borderId="0" xfId="0" applyNumberFormat="1" applyFill="1"/>
    <xf numFmtId="40" fontId="0" fillId="39" borderId="0" xfId="18" applyNumberFormat="1" applyFont="1" applyFill="1"/>
    <xf numFmtId="10" fontId="0" fillId="39" borderId="0" xfId="15" applyNumberFormat="1" applyFont="1" applyFill="1"/>
    <xf numFmtId="10" fontId="0" fillId="39" borderId="0" xfId="0" applyNumberFormat="1" applyFill="1"/>
    <xf numFmtId="39" fontId="0" fillId="39" borderId="0" xfId="18" applyNumberFormat="1" applyFont="1" applyFill="1"/>
    <xf numFmtId="40" fontId="4" fillId="39" borderId="0" xfId="18" applyNumberFormat="1" applyFont="1" applyFill="1"/>
    <xf numFmtId="10" fontId="0" fillId="6" borderId="0" xfId="15" applyNumberFormat="1" applyFont="1" applyFill="1"/>
    <xf numFmtId="10" fontId="0" fillId="39" borderId="0" xfId="15" applyNumberFormat="1" applyFont="1" applyFill="1" applyAlignment="1">
      <alignment horizontal="right"/>
    </xf>
    <xf numFmtId="0" fontId="4" fillId="0" borderId="0" xfId="22" applyFont="1" applyAlignment="1">
      <alignment horizontal="left"/>
      <protection/>
    </xf>
    <xf numFmtId="164" fontId="4" fillId="39" borderId="0" xfId="18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22" applyNumberFormat="1" applyFont="1" applyAlignment="1">
      <alignment horizontal="left"/>
      <protection/>
    </xf>
    <xf numFmtId="39" fontId="4" fillId="39" borderId="0" xfId="18" applyNumberFormat="1" applyFont="1" applyFill="1"/>
    <xf numFmtId="39" fontId="0" fillId="39" borderId="0" xfId="18" applyNumberFormat="1" applyFont="1" applyFill="1" applyBorder="1"/>
    <xf numFmtId="39" fontId="0" fillId="0" borderId="0" xfId="22" applyNumberFormat="1" applyFill="1">
      <alignment/>
      <protection/>
    </xf>
    <xf numFmtId="39" fontId="0" fillId="0" borderId="0" xfId="20" applyNumberFormat="1" applyFont="1" applyFill="1"/>
    <xf numFmtId="39" fontId="0" fillId="0" borderId="12" xfId="20" applyNumberFormat="1" applyFont="1" applyFill="1" applyBorder="1"/>
    <xf numFmtId="39" fontId="0" fillId="0" borderId="0" xfId="20" applyNumberFormat="1" applyFont="1" applyFill="1" applyBorder="1"/>
    <xf numFmtId="7" fontId="0" fillId="0" borderId="30" xfId="16" applyNumberFormat="1" applyFont="1" applyFill="1" applyBorder="1"/>
    <xf numFmtId="49" fontId="0" fillId="0" borderId="11" xfId="0" applyNumberFormat="1" applyBorder="1"/>
    <xf numFmtId="0" fontId="4" fillId="0" borderId="0" xfId="22" applyFont="1" applyAlignment="1">
      <alignment horizontal="center"/>
      <protection/>
    </xf>
    <xf numFmtId="49" fontId="4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0" fillId="0" borderId="0" xfId="22" applyFont="1" applyAlignment="1">
      <alignment horizontal="left"/>
      <protection/>
    </xf>
    <xf numFmtId="0" fontId="42" fillId="0" borderId="0" xfId="22" applyFont="1" applyAlignment="1">
      <alignment horizontal="left"/>
      <protection/>
    </xf>
    <xf numFmtId="0" fontId="43" fillId="0" borderId="0" xfId="22" applyFont="1">
      <alignment/>
      <protection/>
    </xf>
    <xf numFmtId="0" fontId="43" fillId="0" borderId="0" xfId="22" applyFont="1" applyAlignment="1">
      <alignment horizontal="center"/>
      <protection/>
    </xf>
    <xf numFmtId="0" fontId="43" fillId="0" borderId="0" xfId="22" applyFont="1" applyFill="1">
      <alignment/>
      <protection/>
    </xf>
    <xf numFmtId="40" fontId="0" fillId="0" borderId="0" xfId="0" applyNumberFormat="1"/>
    <xf numFmtId="0" fontId="0" fillId="0" borderId="11" xfId="0" applyBorder="1" applyAlignment="1">
      <alignment horizontal="left"/>
    </xf>
    <xf numFmtId="0" fontId="0" fillId="0" borderId="0" xfId="22" applyFont="1">
      <alignment/>
      <protection/>
    </xf>
    <xf numFmtId="1" fontId="0" fillId="0" borderId="0" xfId="0" applyNumberFormat="1" applyFont="1"/>
    <xf numFmtId="1" fontId="0" fillId="0" borderId="0" xfId="0" applyNumberFormat="1" applyFont="1" applyAlignment="1">
      <alignment vertical="top" wrapText="1"/>
    </xf>
    <xf numFmtId="1" fontId="4" fillId="0" borderId="0" xfId="0" applyNumberFormat="1" applyFont="1"/>
    <xf numFmtId="1" fontId="25" fillId="40" borderId="0" xfId="24" applyNumberFormat="1" applyFont="1" applyFill="1" applyProtection="1">
      <alignment/>
      <protection locked="0"/>
    </xf>
    <xf numFmtId="0" fontId="25" fillId="0" borderId="0" xfId="24" applyFont="1">
      <alignment/>
      <protection/>
    </xf>
    <xf numFmtId="1" fontId="25" fillId="0" borderId="0" xfId="24" applyNumberFormat="1" applyFont="1">
      <alignment/>
      <protection/>
    </xf>
    <xf numFmtId="169" fontId="25" fillId="0" borderId="0" xfId="24" applyNumberFormat="1" applyFont="1">
      <alignment/>
      <protection/>
    </xf>
    <xf numFmtId="168" fontId="25" fillId="0" borderId="0" xfId="24" applyNumberFormat="1" applyFont="1">
      <alignment/>
      <protection/>
    </xf>
    <xf numFmtId="21" fontId="25" fillId="0" borderId="0" xfId="24" applyNumberFormat="1" applyFont="1">
      <alignment/>
      <protection/>
    </xf>
    <xf numFmtId="0" fontId="25" fillId="10" borderId="0" xfId="24" applyFont="1" applyFill="1">
      <alignment/>
      <protection/>
    </xf>
    <xf numFmtId="0" fontId="23" fillId="10" borderId="0" xfId="24" applyNumberFormat="1" applyFill="1" applyAlignment="1">
      <alignment horizontal="right"/>
      <protection/>
    </xf>
    <xf numFmtId="0" fontId="44" fillId="0" borderId="0" xfId="24" applyNumberFormat="1" applyFont="1">
      <alignment/>
      <protection/>
    </xf>
    <xf numFmtId="0" fontId="23" fillId="0" borderId="0" xfId="24" applyNumberFormat="1" applyFont="1" applyAlignment="1">
      <alignment horizontal="left"/>
      <protection/>
    </xf>
    <xf numFmtId="0" fontId="4" fillId="0" borderId="0" xfId="0" applyFont="1" applyAlignment="1">
      <alignment horizontal="left"/>
    </xf>
    <xf numFmtId="40" fontId="0" fillId="39" borderId="0" xfId="18" applyNumberFormat="1" applyFont="1" applyFill="1"/>
    <xf numFmtId="49" fontId="0" fillId="0" borderId="11" xfId="0" applyNumberFormat="1" applyBorder="1" applyAlignment="1">
      <alignment horizontal="left"/>
    </xf>
    <xf numFmtId="4" fontId="4" fillId="0" borderId="0" xfId="0" applyNumberFormat="1" applyFont="1"/>
    <xf numFmtId="3" fontId="4" fillId="0" borderId="0" xfId="0" applyNumberFormat="1" applyFont="1"/>
    <xf numFmtId="172" fontId="0" fillId="0" borderId="32" xfId="15" applyNumberFormat="1" applyFont="1" applyFill="1" applyBorder="1"/>
    <xf numFmtId="10" fontId="0" fillId="0" borderId="0" xfId="15" applyNumberFormat="1" applyFont="1" applyFill="1"/>
    <xf numFmtId="164" fontId="0" fillId="0" borderId="0" xfId="18" applyNumberFormat="1" applyFont="1" applyFill="1"/>
    <xf numFmtId="164" fontId="0" fillId="0" borderId="32" xfId="18" applyNumberFormat="1" applyFont="1" applyFill="1" applyBorder="1"/>
    <xf numFmtId="37" fontId="0" fillId="6" borderId="0" xfId="20" applyNumberFormat="1" applyFont="1" applyFill="1"/>
    <xf numFmtId="37" fontId="0" fillId="0" borderId="0" xfId="22" applyNumberFormat="1" applyFont="1" applyFill="1">
      <alignment/>
      <protection/>
    </xf>
    <xf numFmtId="37" fontId="0" fillId="0" borderId="32" xfId="22" applyNumberFormat="1" applyFont="1" applyFill="1" applyBorder="1">
      <alignment/>
      <protection/>
    </xf>
    <xf numFmtId="37" fontId="0" fillId="0" borderId="0" xfId="20" applyNumberFormat="1" applyFont="1" applyFill="1"/>
    <xf numFmtId="37" fontId="4" fillId="0" borderId="15" xfId="20" applyNumberFormat="1" applyFont="1" applyFill="1" applyBorder="1"/>
    <xf numFmtId="37" fontId="4" fillId="0" borderId="0" xfId="20" applyNumberFormat="1" applyFont="1" applyFill="1" applyBorder="1"/>
    <xf numFmtId="37" fontId="0" fillId="0" borderId="0" xfId="22" applyNumberFormat="1" applyFont="1" applyFill="1" applyBorder="1">
      <alignment/>
      <protection/>
    </xf>
    <xf numFmtId="37" fontId="0" fillId="6" borderId="12" xfId="20" applyNumberFormat="1" applyFont="1" applyFill="1" applyBorder="1"/>
    <xf numFmtId="37" fontId="6" fillId="0" borderId="0" xfId="22" applyNumberFormat="1" applyFont="1" applyFill="1">
      <alignment/>
      <protection/>
    </xf>
    <xf numFmtId="37" fontId="0" fillId="0" borderId="0" xfId="20" applyNumberFormat="1" applyFont="1" applyFill="1" applyBorder="1"/>
    <xf numFmtId="37" fontId="4" fillId="0" borderId="33" xfId="22" applyNumberFormat="1" applyFont="1" applyFill="1" applyBorder="1">
      <alignment/>
      <protection/>
    </xf>
    <xf numFmtId="37" fontId="4" fillId="0" borderId="30" xfId="22" applyNumberFormat="1" applyFont="1" applyFill="1" applyBorder="1">
      <alignment/>
      <protection/>
    </xf>
    <xf numFmtId="38" fontId="0" fillId="6" borderId="0" xfId="18" applyNumberFormat="1" applyFont="1" applyFill="1"/>
    <xf numFmtId="38" fontId="0" fillId="6" borderId="0" xfId="0" applyNumberFormat="1" applyFill="1"/>
    <xf numFmtId="38" fontId="0" fillId="6" borderId="0" xfId="18" applyNumberFormat="1" applyFont="1" applyFill="1"/>
    <xf numFmtId="38" fontId="4" fillId="39" borderId="0" xfId="18" applyNumberFormat="1" applyFont="1" applyFill="1"/>
    <xf numFmtId="38" fontId="0" fillId="39" borderId="0" xfId="0" applyNumberFormat="1" applyFill="1"/>
    <xf numFmtId="38" fontId="0" fillId="39" borderId="0" xfId="18" applyNumberFormat="1" applyFont="1" applyFill="1"/>
    <xf numFmtId="38" fontId="4" fillId="39" borderId="33" xfId="18" applyNumberFormat="1" applyFont="1" applyFill="1" applyBorder="1"/>
    <xf numFmtId="38" fontId="0" fillId="39" borderId="0" xfId="18" applyNumberFormat="1" applyFont="1" applyFill="1" applyBorder="1"/>
    <xf numFmtId="37" fontId="4" fillId="39" borderId="0" xfId="18" applyNumberFormat="1" applyFont="1" applyFill="1"/>
    <xf numFmtId="40" fontId="4" fillId="0" borderId="0" xfId="0" applyNumberFormat="1" applyFont="1" applyAlignment="1">
      <alignment horizontal="center" vertical="top" wrapText="1"/>
    </xf>
    <xf numFmtId="37" fontId="6" fillId="0" borderId="0" xfId="22" applyNumberFormat="1" applyFont="1">
      <alignment/>
      <protection/>
    </xf>
    <xf numFmtId="164" fontId="6" fillId="0" borderId="0" xfId="18" applyNumberFormat="1" applyFont="1"/>
    <xf numFmtId="164" fontId="4" fillId="0" borderId="15" xfId="18" applyNumberFormat="1" applyFont="1" applyFill="1" applyBorder="1"/>
    <xf numFmtId="164" fontId="6" fillId="0" borderId="0" xfId="18" applyNumberFormat="1" applyFont="1" applyBorder="1"/>
    <xf numFmtId="164" fontId="6" fillId="0" borderId="0" xfId="18" applyNumberFormat="1" applyFont="1" applyFill="1"/>
    <xf numFmtId="164" fontId="0" fillId="0" borderId="0" xfId="18" applyNumberFormat="1" applyFont="1" applyFill="1" applyBorder="1"/>
    <xf numFmtId="164" fontId="4" fillId="0" borderId="33" xfId="18" applyNumberFormat="1" applyFont="1" applyFill="1" applyBorder="1"/>
    <xf numFmtId="164" fontId="4" fillId="0" borderId="30" xfId="18" applyNumberFormat="1" applyFont="1" applyFill="1" applyBorder="1"/>
    <xf numFmtId="164" fontId="45" fillId="0" borderId="0" xfId="20" applyNumberFormat="1" applyFont="1" applyFill="1" applyAlignment="1">
      <alignment horizontal="center"/>
    </xf>
    <xf numFmtId="0" fontId="46" fillId="0" borderId="0" xfId="22" applyFont="1" applyAlignment="1">
      <alignment horizontal="center"/>
      <protection/>
    </xf>
    <xf numFmtId="164" fontId="0" fillId="0" borderId="12" xfId="18" applyNumberFormat="1" applyFont="1" applyBorder="1"/>
    <xf numFmtId="164" fontId="4" fillId="0" borderId="12" xfId="18" applyNumberFormat="1" applyFont="1" applyBorder="1"/>
    <xf numFmtId="0" fontId="4" fillId="0" borderId="0" xfId="22" applyFont="1" applyAlignment="1">
      <alignment horizontal="center"/>
      <protection/>
    </xf>
    <xf numFmtId="0" fontId="4" fillId="0" borderId="12" xfId="22" applyFont="1" applyBorder="1" applyAlignment="1">
      <alignment horizontal="left" wrapText="1"/>
      <protection/>
    </xf>
  </cellXfs>
  <cellStyles count="29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10" xfId="21"/>
    <cellStyle name="Normal 2" xfId="22"/>
    <cellStyle name="Normal 2 2" xfId="23"/>
    <cellStyle name="Normal 3" xfId="24"/>
    <cellStyle name="20% - Accent1 10" xfId="25"/>
    <cellStyle name="20% - Accent1 11" xfId="26"/>
    <cellStyle name="20% - Accent1 12" xfId="27"/>
    <cellStyle name="20% - Accent1 13" xfId="28"/>
    <cellStyle name="20% - Accent1 14" xfId="29"/>
    <cellStyle name="20% - Accent1 15" xfId="30"/>
    <cellStyle name="20% - Accent1 16" xfId="31"/>
    <cellStyle name="20% - Accent1 17" xfId="32"/>
    <cellStyle name="20% - Accent1 18" xfId="33"/>
    <cellStyle name="20% - Accent1 19" xfId="34"/>
    <cellStyle name="20% - Accent1 2" xfId="35"/>
    <cellStyle name="20% - Accent1 20" xfId="36"/>
    <cellStyle name="20% - Accent1 21" xfId="37"/>
    <cellStyle name="20% - Accent1 22" xfId="38"/>
    <cellStyle name="20% - Accent1 23" xfId="39"/>
    <cellStyle name="20% - Accent1 24" xfId="40"/>
    <cellStyle name="20% - Accent1 25" xfId="41"/>
    <cellStyle name="20% - Accent1 26" xfId="42"/>
    <cellStyle name="20% - Accent1 27" xfId="43"/>
    <cellStyle name="20% - Accent1 28" xfId="44"/>
    <cellStyle name="20% - Accent1 29" xfId="45"/>
    <cellStyle name="20% - Accent1 3" xfId="46"/>
    <cellStyle name="20% - Accent1 30" xfId="47"/>
    <cellStyle name="20% - Accent1 31" xfId="48"/>
    <cellStyle name="20% - Accent1 32" xfId="49"/>
    <cellStyle name="20% - Accent1 33" xfId="50"/>
    <cellStyle name="20% - Accent1 34" xfId="51"/>
    <cellStyle name="20% - Accent1 35" xfId="52"/>
    <cellStyle name="20% - Accent1 36" xfId="53"/>
    <cellStyle name="20% - Accent1 37" xfId="54"/>
    <cellStyle name="20% - Accent1 38" xfId="55"/>
    <cellStyle name="20% - Accent1 39" xfId="56"/>
    <cellStyle name="20% - Accent1 4" xfId="57"/>
    <cellStyle name="20% - Accent1 40" xfId="58"/>
    <cellStyle name="20% - Accent1 41" xfId="59"/>
    <cellStyle name="20% - Accent1 42" xfId="60"/>
    <cellStyle name="20% - Accent1 43" xfId="61"/>
    <cellStyle name="20% - Accent1 44" xfId="62"/>
    <cellStyle name="20% - Accent1 45" xfId="63"/>
    <cellStyle name="20% - Accent1 46" xfId="64"/>
    <cellStyle name="20% - Accent1 47" xfId="65"/>
    <cellStyle name="20% - Accent1 48" xfId="66"/>
    <cellStyle name="20% - Accent1 49" xfId="67"/>
    <cellStyle name="20% - Accent1 5" xfId="68"/>
    <cellStyle name="20% - Accent1 50" xfId="69"/>
    <cellStyle name="20% - Accent1 51" xfId="70"/>
    <cellStyle name="20% - Accent1 52" xfId="71"/>
    <cellStyle name="20% - Accent1 53" xfId="72"/>
    <cellStyle name="20% - Accent1 54" xfId="73"/>
    <cellStyle name="20% - Accent1 55" xfId="74"/>
    <cellStyle name="20% - Accent1 56" xfId="75"/>
    <cellStyle name="20% - Accent1 57" xfId="76"/>
    <cellStyle name="20% - Accent1 58" xfId="77"/>
    <cellStyle name="20% - Accent1 59" xfId="78"/>
    <cellStyle name="20% - Accent1 6" xfId="79"/>
    <cellStyle name="20% - Accent1 60" xfId="80"/>
    <cellStyle name="20% - Accent1 61" xfId="81"/>
    <cellStyle name="20% - Accent1 62" xfId="82"/>
    <cellStyle name="20% - Accent1 63" xfId="83"/>
    <cellStyle name="20% - Accent1 64" xfId="84"/>
    <cellStyle name="20% - Accent1 65" xfId="85"/>
    <cellStyle name="20% - Accent1 66" xfId="86"/>
    <cellStyle name="20% - Accent1 67" xfId="87"/>
    <cellStyle name="20% - Accent1 68" xfId="88"/>
    <cellStyle name="20% - Accent1 69" xfId="89"/>
    <cellStyle name="20% - Accent1 7" xfId="90"/>
    <cellStyle name="20% - Accent1 70" xfId="91"/>
    <cellStyle name="20% - Accent1 71" xfId="92"/>
    <cellStyle name="20% - Accent1 72" xfId="93"/>
    <cellStyle name="20% - Accent1 8" xfId="94"/>
    <cellStyle name="20% - Accent1 9" xfId="95"/>
    <cellStyle name="20% - Accent2 10" xfId="96"/>
    <cellStyle name="20% - Accent2 11" xfId="97"/>
    <cellStyle name="20% - Accent2 12" xfId="98"/>
    <cellStyle name="20% - Accent2 13" xfId="99"/>
    <cellStyle name="20% - Accent2 14" xfId="100"/>
    <cellStyle name="20% - Accent2 15" xfId="101"/>
    <cellStyle name="20% - Accent2 16" xfId="102"/>
    <cellStyle name="20% - Accent2 17" xfId="103"/>
    <cellStyle name="20% - Accent2 18" xfId="104"/>
    <cellStyle name="20% - Accent2 19" xfId="105"/>
    <cellStyle name="20% - Accent2 2" xfId="106"/>
    <cellStyle name="20% - Accent2 20" xfId="107"/>
    <cellStyle name="20% - Accent2 21" xfId="108"/>
    <cellStyle name="20% - Accent2 22" xfId="109"/>
    <cellStyle name="20% - Accent2 23" xfId="110"/>
    <cellStyle name="20% - Accent2 24" xfId="111"/>
    <cellStyle name="20% - Accent2 25" xfId="112"/>
    <cellStyle name="20% - Accent2 26" xfId="113"/>
    <cellStyle name="20% - Accent2 27" xfId="114"/>
    <cellStyle name="20% - Accent2 28" xfId="115"/>
    <cellStyle name="20% - Accent2 29" xfId="116"/>
    <cellStyle name="20% - Accent2 3" xfId="117"/>
    <cellStyle name="20% - Accent2 30" xfId="118"/>
    <cellStyle name="20% - Accent2 31" xfId="119"/>
    <cellStyle name="20% - Accent2 32" xfId="120"/>
    <cellStyle name="20% - Accent2 33" xfId="121"/>
    <cellStyle name="20% - Accent2 34" xfId="122"/>
    <cellStyle name="20% - Accent2 35" xfId="123"/>
    <cellStyle name="20% - Accent2 36" xfId="124"/>
    <cellStyle name="20% - Accent2 37" xfId="125"/>
    <cellStyle name="20% - Accent2 38" xfId="126"/>
    <cellStyle name="20% - Accent2 39" xfId="127"/>
    <cellStyle name="20% - Accent2 4" xfId="128"/>
    <cellStyle name="20% - Accent2 40" xfId="129"/>
    <cellStyle name="20% - Accent2 41" xfId="130"/>
    <cellStyle name="20% - Accent2 42" xfId="131"/>
    <cellStyle name="20% - Accent2 43" xfId="132"/>
    <cellStyle name="20% - Accent2 44" xfId="133"/>
    <cellStyle name="20% - Accent2 45" xfId="134"/>
    <cellStyle name="20% - Accent2 46" xfId="135"/>
    <cellStyle name="20% - Accent2 47" xfId="136"/>
    <cellStyle name="20% - Accent2 48" xfId="137"/>
    <cellStyle name="20% - Accent2 49" xfId="138"/>
    <cellStyle name="20% - Accent2 5" xfId="139"/>
    <cellStyle name="20% - Accent2 50" xfId="140"/>
    <cellStyle name="20% - Accent2 51" xfId="141"/>
    <cellStyle name="20% - Accent2 52" xfId="142"/>
    <cellStyle name="20% - Accent2 53" xfId="143"/>
    <cellStyle name="20% - Accent2 54" xfId="144"/>
    <cellStyle name="20% - Accent2 55" xfId="145"/>
    <cellStyle name="20% - Accent2 56" xfId="146"/>
    <cellStyle name="20% - Accent2 57" xfId="147"/>
    <cellStyle name="20% - Accent2 58" xfId="148"/>
    <cellStyle name="20% - Accent2 59" xfId="149"/>
    <cellStyle name="20% - Accent2 6" xfId="150"/>
    <cellStyle name="20% - Accent2 60" xfId="151"/>
    <cellStyle name="20% - Accent2 61" xfId="152"/>
    <cellStyle name="20% - Accent2 62" xfId="153"/>
    <cellStyle name="20% - Accent2 63" xfId="154"/>
    <cellStyle name="20% - Accent2 64" xfId="155"/>
    <cellStyle name="20% - Accent2 65" xfId="156"/>
    <cellStyle name="20% - Accent2 66" xfId="157"/>
    <cellStyle name="20% - Accent2 67" xfId="158"/>
    <cellStyle name="20% - Accent2 68" xfId="159"/>
    <cellStyle name="20% - Accent2 69" xfId="160"/>
    <cellStyle name="20% - Accent2 7" xfId="161"/>
    <cellStyle name="20% - Accent2 70" xfId="162"/>
    <cellStyle name="20% - Accent2 71" xfId="163"/>
    <cellStyle name="20% - Accent2 72" xfId="164"/>
    <cellStyle name="20% - Accent2 8" xfId="165"/>
    <cellStyle name="20% - Accent2 9" xfId="166"/>
    <cellStyle name="20% - Accent3 10" xfId="167"/>
    <cellStyle name="20% - Accent3 11" xfId="168"/>
    <cellStyle name="20% - Accent3 12" xfId="169"/>
    <cellStyle name="20% - Accent3 13" xfId="170"/>
    <cellStyle name="20% - Accent3 14" xfId="171"/>
    <cellStyle name="20% - Accent3 15" xfId="172"/>
    <cellStyle name="20% - Accent3 16" xfId="173"/>
    <cellStyle name="20% - Accent3 17" xfId="174"/>
    <cellStyle name="20% - Accent3 18" xfId="175"/>
    <cellStyle name="20% - Accent3 19" xfId="176"/>
    <cellStyle name="20% - Accent3 2" xfId="177"/>
    <cellStyle name="20% - Accent3 20" xfId="178"/>
    <cellStyle name="20% - Accent3 21" xfId="179"/>
    <cellStyle name="20% - Accent3 22" xfId="180"/>
    <cellStyle name="20% - Accent3 23" xfId="181"/>
    <cellStyle name="20% - Accent3 24" xfId="182"/>
    <cellStyle name="20% - Accent3 25" xfId="183"/>
    <cellStyle name="20% - Accent3 26" xfId="184"/>
    <cellStyle name="20% - Accent3 27" xfId="185"/>
    <cellStyle name="20% - Accent3 28" xfId="186"/>
    <cellStyle name="20% - Accent3 29" xfId="187"/>
    <cellStyle name="20% - Accent3 3" xfId="188"/>
    <cellStyle name="20% - Accent3 30" xfId="189"/>
    <cellStyle name="20% - Accent3 31" xfId="190"/>
    <cellStyle name="20% - Accent3 32" xfId="191"/>
    <cellStyle name="20% - Accent3 33" xfId="192"/>
    <cellStyle name="20% - Accent3 34" xfId="193"/>
    <cellStyle name="20% - Accent3 35" xfId="194"/>
    <cellStyle name="20% - Accent3 36" xfId="195"/>
    <cellStyle name="20% - Accent3 37" xfId="196"/>
    <cellStyle name="20% - Accent3 38" xfId="197"/>
    <cellStyle name="20% - Accent3 39" xfId="198"/>
    <cellStyle name="20% - Accent3 4" xfId="199"/>
    <cellStyle name="20% - Accent3 40" xfId="200"/>
    <cellStyle name="20% - Accent3 41" xfId="201"/>
    <cellStyle name="20% - Accent3 42" xfId="202"/>
    <cellStyle name="20% - Accent3 43" xfId="203"/>
    <cellStyle name="20% - Accent3 44" xfId="204"/>
    <cellStyle name="20% - Accent3 45" xfId="205"/>
    <cellStyle name="20% - Accent3 46" xfId="206"/>
    <cellStyle name="20% - Accent3 47" xfId="207"/>
    <cellStyle name="20% - Accent3 48" xfId="208"/>
    <cellStyle name="20% - Accent3 49" xfId="209"/>
    <cellStyle name="20% - Accent3 5" xfId="210"/>
    <cellStyle name="20% - Accent3 50" xfId="211"/>
    <cellStyle name="20% - Accent3 51" xfId="212"/>
    <cellStyle name="20% - Accent3 52" xfId="213"/>
    <cellStyle name="20% - Accent3 53" xfId="214"/>
    <cellStyle name="20% - Accent3 54" xfId="215"/>
    <cellStyle name="20% - Accent3 55" xfId="216"/>
    <cellStyle name="20% - Accent3 56" xfId="217"/>
    <cellStyle name="20% - Accent3 57" xfId="218"/>
    <cellStyle name="20% - Accent3 58" xfId="219"/>
    <cellStyle name="20% - Accent3 59" xfId="220"/>
    <cellStyle name="20% - Accent3 6" xfId="221"/>
    <cellStyle name="20% - Accent3 60" xfId="222"/>
    <cellStyle name="20% - Accent3 61" xfId="223"/>
    <cellStyle name="20% - Accent3 62" xfId="224"/>
    <cellStyle name="20% - Accent3 63" xfId="225"/>
    <cellStyle name="20% - Accent3 64" xfId="226"/>
    <cellStyle name="20% - Accent3 65" xfId="227"/>
    <cellStyle name="20% - Accent3 66" xfId="228"/>
    <cellStyle name="20% - Accent3 67" xfId="229"/>
    <cellStyle name="20% - Accent3 68" xfId="230"/>
    <cellStyle name="20% - Accent3 69" xfId="231"/>
    <cellStyle name="20% - Accent3 7" xfId="232"/>
    <cellStyle name="20% - Accent3 70" xfId="233"/>
    <cellStyle name="20% - Accent3 71" xfId="234"/>
    <cellStyle name="20% - Accent3 72" xfId="235"/>
    <cellStyle name="20% - Accent3 8" xfId="236"/>
    <cellStyle name="20% - Accent3 9" xfId="237"/>
    <cellStyle name="20% - Accent4 10" xfId="238"/>
    <cellStyle name="20% - Accent4 11" xfId="239"/>
    <cellStyle name="20% - Accent4 12" xfId="240"/>
    <cellStyle name="20% - Accent4 13" xfId="241"/>
    <cellStyle name="20% - Accent4 14" xfId="242"/>
    <cellStyle name="20% - Accent4 15" xfId="243"/>
    <cellStyle name="20% - Accent4 16" xfId="244"/>
    <cellStyle name="20% - Accent4 17" xfId="245"/>
    <cellStyle name="20% - Accent4 18" xfId="246"/>
    <cellStyle name="20% - Accent4 19" xfId="247"/>
    <cellStyle name="20% - Accent4 2" xfId="248"/>
    <cellStyle name="20% - Accent4 20" xfId="249"/>
    <cellStyle name="20% - Accent4 21" xfId="250"/>
    <cellStyle name="20% - Accent4 22" xfId="251"/>
    <cellStyle name="20% - Accent4 23" xfId="252"/>
    <cellStyle name="20% - Accent4 24" xfId="253"/>
    <cellStyle name="20% - Accent4 25" xfId="254"/>
    <cellStyle name="20% - Accent4 26" xfId="255"/>
    <cellStyle name="20% - Accent4 27" xfId="256"/>
    <cellStyle name="20% - Accent4 28" xfId="257"/>
    <cellStyle name="20% - Accent4 29" xfId="258"/>
    <cellStyle name="20% - Accent4 3" xfId="259"/>
    <cellStyle name="20% - Accent4 30" xfId="260"/>
    <cellStyle name="20% - Accent4 31" xfId="261"/>
    <cellStyle name="20% - Accent4 32" xfId="262"/>
    <cellStyle name="20% - Accent4 33" xfId="263"/>
    <cellStyle name="20% - Accent4 34" xfId="264"/>
    <cellStyle name="20% - Accent4 35" xfId="265"/>
    <cellStyle name="20% - Accent4 36" xfId="266"/>
    <cellStyle name="20% - Accent4 37" xfId="267"/>
    <cellStyle name="20% - Accent4 38" xfId="268"/>
    <cellStyle name="20% - Accent4 39" xfId="269"/>
    <cellStyle name="20% - Accent4 4" xfId="270"/>
    <cellStyle name="20% - Accent4 40" xfId="271"/>
    <cellStyle name="20% - Accent4 41" xfId="272"/>
    <cellStyle name="20% - Accent4 42" xfId="273"/>
    <cellStyle name="20% - Accent4 43" xfId="274"/>
    <cellStyle name="20% - Accent4 44" xfId="275"/>
    <cellStyle name="20% - Accent4 45" xfId="276"/>
    <cellStyle name="20% - Accent4 46" xfId="277"/>
    <cellStyle name="20% - Accent4 47" xfId="278"/>
    <cellStyle name="20% - Accent4 48" xfId="279"/>
    <cellStyle name="20% - Accent4 49" xfId="280"/>
    <cellStyle name="20% - Accent4 5" xfId="281"/>
    <cellStyle name="20% - Accent4 50" xfId="282"/>
    <cellStyle name="20% - Accent4 51" xfId="283"/>
    <cellStyle name="20% - Accent4 52" xfId="284"/>
    <cellStyle name="20% - Accent4 53" xfId="285"/>
    <cellStyle name="20% - Accent4 54" xfId="286"/>
    <cellStyle name="20% - Accent4 55" xfId="287"/>
    <cellStyle name="20% - Accent4 56" xfId="288"/>
    <cellStyle name="20% - Accent4 57" xfId="289"/>
    <cellStyle name="20% - Accent4 58" xfId="290"/>
    <cellStyle name="20% - Accent4 59" xfId="291"/>
    <cellStyle name="20% - Accent4 6" xfId="292"/>
    <cellStyle name="20% - Accent4 60" xfId="293"/>
    <cellStyle name="20% - Accent4 61" xfId="294"/>
    <cellStyle name="20% - Accent4 62" xfId="295"/>
    <cellStyle name="20% - Accent4 63" xfId="296"/>
    <cellStyle name="20% - Accent4 64" xfId="297"/>
    <cellStyle name="20% - Accent4 65" xfId="298"/>
    <cellStyle name="20% - Accent4 66" xfId="299"/>
    <cellStyle name="20% - Accent4 67" xfId="300"/>
    <cellStyle name="20% - Accent4 68" xfId="301"/>
    <cellStyle name="20% - Accent4 69" xfId="302"/>
    <cellStyle name="20% - Accent4 7" xfId="303"/>
    <cellStyle name="20% - Accent4 70" xfId="304"/>
    <cellStyle name="20% - Accent4 71" xfId="305"/>
    <cellStyle name="20% - Accent4 72" xfId="306"/>
    <cellStyle name="20% - Accent4 8" xfId="307"/>
    <cellStyle name="20% - Accent4 9" xfId="308"/>
    <cellStyle name="20% - Accent5 10" xfId="309"/>
    <cellStyle name="20% - Accent5 11" xfId="310"/>
    <cellStyle name="20% - Accent5 12" xfId="311"/>
    <cellStyle name="20% - Accent5 13" xfId="312"/>
    <cellStyle name="20% - Accent5 14" xfId="313"/>
    <cellStyle name="20% - Accent5 15" xfId="314"/>
    <cellStyle name="20% - Accent5 16" xfId="315"/>
    <cellStyle name="20% - Accent5 17" xfId="316"/>
    <cellStyle name="20% - Accent5 18" xfId="317"/>
    <cellStyle name="20% - Accent5 19" xfId="318"/>
    <cellStyle name="20% - Accent5 2" xfId="319"/>
    <cellStyle name="20% - Accent5 20" xfId="320"/>
    <cellStyle name="20% - Accent5 21" xfId="321"/>
    <cellStyle name="20% - Accent5 22" xfId="322"/>
    <cellStyle name="20% - Accent5 23" xfId="323"/>
    <cellStyle name="20% - Accent5 24" xfId="324"/>
    <cellStyle name="20% - Accent5 25" xfId="325"/>
    <cellStyle name="20% - Accent5 26" xfId="326"/>
    <cellStyle name="20% - Accent5 27" xfId="327"/>
    <cellStyle name="20% - Accent5 28" xfId="328"/>
    <cellStyle name="20% - Accent5 29" xfId="329"/>
    <cellStyle name="20% - Accent5 3" xfId="330"/>
    <cellStyle name="20% - Accent5 30" xfId="331"/>
    <cellStyle name="20% - Accent5 31" xfId="332"/>
    <cellStyle name="20% - Accent5 32" xfId="333"/>
    <cellStyle name="20% - Accent5 33" xfId="334"/>
    <cellStyle name="20% - Accent5 34" xfId="335"/>
    <cellStyle name="20% - Accent5 35" xfId="336"/>
    <cellStyle name="20% - Accent5 36" xfId="337"/>
    <cellStyle name="20% - Accent5 37" xfId="338"/>
    <cellStyle name="20% - Accent5 38" xfId="339"/>
    <cellStyle name="20% - Accent5 39" xfId="340"/>
    <cellStyle name="20% - Accent5 4" xfId="341"/>
    <cellStyle name="20% - Accent5 40" xfId="342"/>
    <cellStyle name="20% - Accent5 41" xfId="343"/>
    <cellStyle name="20% - Accent5 42" xfId="344"/>
    <cellStyle name="20% - Accent5 43" xfId="345"/>
    <cellStyle name="20% - Accent5 44" xfId="346"/>
    <cellStyle name="20% - Accent5 45" xfId="347"/>
    <cellStyle name="20% - Accent5 46" xfId="348"/>
    <cellStyle name="20% - Accent5 47" xfId="349"/>
    <cellStyle name="20% - Accent5 48" xfId="350"/>
    <cellStyle name="20% - Accent5 49" xfId="351"/>
    <cellStyle name="20% - Accent5 5" xfId="352"/>
    <cellStyle name="20% - Accent5 50" xfId="353"/>
    <cellStyle name="20% - Accent5 51" xfId="354"/>
    <cellStyle name="20% - Accent5 52" xfId="355"/>
    <cellStyle name="20% - Accent5 53" xfId="356"/>
    <cellStyle name="20% - Accent5 54" xfId="357"/>
    <cellStyle name="20% - Accent5 55" xfId="358"/>
    <cellStyle name="20% - Accent5 56" xfId="359"/>
    <cellStyle name="20% - Accent5 57" xfId="360"/>
    <cellStyle name="20% - Accent5 58" xfId="361"/>
    <cellStyle name="20% - Accent5 59" xfId="362"/>
    <cellStyle name="20% - Accent5 6" xfId="363"/>
    <cellStyle name="20% - Accent5 60" xfId="364"/>
    <cellStyle name="20% - Accent5 61" xfId="365"/>
    <cellStyle name="20% - Accent5 62" xfId="366"/>
    <cellStyle name="20% - Accent5 63" xfId="367"/>
    <cellStyle name="20% - Accent5 64" xfId="368"/>
    <cellStyle name="20% - Accent5 65" xfId="369"/>
    <cellStyle name="20% - Accent5 66" xfId="370"/>
    <cellStyle name="20% - Accent5 67" xfId="371"/>
    <cellStyle name="20% - Accent5 68" xfId="372"/>
    <cellStyle name="20% - Accent5 69" xfId="373"/>
    <cellStyle name="20% - Accent5 7" xfId="374"/>
    <cellStyle name="20% - Accent5 70" xfId="375"/>
    <cellStyle name="20% - Accent5 71" xfId="376"/>
    <cellStyle name="20% - Accent5 72" xfId="377"/>
    <cellStyle name="20% - Accent5 8" xfId="378"/>
    <cellStyle name="20% - Accent5 9" xfId="379"/>
    <cellStyle name="20% - Accent6 10" xfId="380"/>
    <cellStyle name="20% - Accent6 11" xfId="381"/>
    <cellStyle name="20% - Accent6 12" xfId="382"/>
    <cellStyle name="20% - Accent6 13" xfId="383"/>
    <cellStyle name="20% - Accent6 14" xfId="384"/>
    <cellStyle name="20% - Accent6 15" xfId="385"/>
    <cellStyle name="20% - Accent6 16" xfId="386"/>
    <cellStyle name="20% - Accent6 17" xfId="387"/>
    <cellStyle name="20% - Accent6 18" xfId="388"/>
    <cellStyle name="20% - Accent6 19" xfId="389"/>
    <cellStyle name="20% - Accent6 2" xfId="390"/>
    <cellStyle name="20% - Accent6 20" xfId="391"/>
    <cellStyle name="20% - Accent6 21" xfId="392"/>
    <cellStyle name="20% - Accent6 22" xfId="393"/>
    <cellStyle name="20% - Accent6 23" xfId="394"/>
    <cellStyle name="20% - Accent6 24" xfId="395"/>
    <cellStyle name="20% - Accent6 25" xfId="396"/>
    <cellStyle name="20% - Accent6 26" xfId="397"/>
    <cellStyle name="20% - Accent6 27" xfId="398"/>
    <cellStyle name="20% - Accent6 28" xfId="399"/>
    <cellStyle name="20% - Accent6 29" xfId="400"/>
    <cellStyle name="20% - Accent6 3" xfId="401"/>
    <cellStyle name="20% - Accent6 30" xfId="402"/>
    <cellStyle name="20% - Accent6 31" xfId="403"/>
    <cellStyle name="20% - Accent6 32" xfId="404"/>
    <cellStyle name="20% - Accent6 33" xfId="405"/>
    <cellStyle name="20% - Accent6 34" xfId="406"/>
    <cellStyle name="20% - Accent6 35" xfId="407"/>
    <cellStyle name="20% - Accent6 36" xfId="408"/>
    <cellStyle name="20% - Accent6 37" xfId="409"/>
    <cellStyle name="20% - Accent6 38" xfId="410"/>
    <cellStyle name="20% - Accent6 39" xfId="411"/>
    <cellStyle name="20% - Accent6 4" xfId="412"/>
    <cellStyle name="20% - Accent6 40" xfId="413"/>
    <cellStyle name="20% - Accent6 41" xfId="414"/>
    <cellStyle name="20% - Accent6 42" xfId="415"/>
    <cellStyle name="20% - Accent6 43" xfId="416"/>
    <cellStyle name="20% - Accent6 44" xfId="417"/>
    <cellStyle name="20% - Accent6 45" xfId="418"/>
    <cellStyle name="20% - Accent6 46" xfId="419"/>
    <cellStyle name="20% - Accent6 47" xfId="420"/>
    <cellStyle name="20% - Accent6 48" xfId="421"/>
    <cellStyle name="20% - Accent6 49" xfId="422"/>
    <cellStyle name="20% - Accent6 5" xfId="423"/>
    <cellStyle name="20% - Accent6 50" xfId="424"/>
    <cellStyle name="20% - Accent6 51" xfId="425"/>
    <cellStyle name="20% - Accent6 52" xfId="426"/>
    <cellStyle name="20% - Accent6 53" xfId="427"/>
    <cellStyle name="20% - Accent6 54" xfId="428"/>
    <cellStyle name="20% - Accent6 55" xfId="429"/>
    <cellStyle name="20% - Accent6 56" xfId="430"/>
    <cellStyle name="20% - Accent6 57" xfId="431"/>
    <cellStyle name="20% - Accent6 58" xfId="432"/>
    <cellStyle name="20% - Accent6 59" xfId="433"/>
    <cellStyle name="20% - Accent6 6" xfId="434"/>
    <cellStyle name="20% - Accent6 60" xfId="435"/>
    <cellStyle name="20% - Accent6 61" xfId="436"/>
    <cellStyle name="20% - Accent6 62" xfId="437"/>
    <cellStyle name="20% - Accent6 63" xfId="438"/>
    <cellStyle name="20% - Accent6 64" xfId="439"/>
    <cellStyle name="20% - Accent6 65" xfId="440"/>
    <cellStyle name="20% - Accent6 66" xfId="441"/>
    <cellStyle name="20% - Accent6 67" xfId="442"/>
    <cellStyle name="20% - Accent6 68" xfId="443"/>
    <cellStyle name="20% - Accent6 69" xfId="444"/>
    <cellStyle name="20% - Accent6 7" xfId="445"/>
    <cellStyle name="20% - Accent6 70" xfId="446"/>
    <cellStyle name="20% - Accent6 71" xfId="447"/>
    <cellStyle name="20% - Accent6 72" xfId="448"/>
    <cellStyle name="20% - Accent6 8" xfId="449"/>
    <cellStyle name="20% - Accent6 9" xfId="450"/>
    <cellStyle name="40% - Accent1 10" xfId="451"/>
    <cellStyle name="40% - Accent1 11" xfId="452"/>
    <cellStyle name="40% - Accent1 12" xfId="453"/>
    <cellStyle name="40% - Accent1 13" xfId="454"/>
    <cellStyle name="40% - Accent1 14" xfId="455"/>
    <cellStyle name="40% - Accent1 15" xfId="456"/>
    <cellStyle name="40% - Accent1 16" xfId="457"/>
    <cellStyle name="40% - Accent1 17" xfId="458"/>
    <cellStyle name="40% - Accent1 18" xfId="459"/>
    <cellStyle name="40% - Accent1 19" xfId="460"/>
    <cellStyle name="40% - Accent1 2" xfId="461"/>
    <cellStyle name="40% - Accent1 20" xfId="462"/>
    <cellStyle name="40% - Accent1 21" xfId="463"/>
    <cellStyle name="40% - Accent1 22" xfId="464"/>
    <cellStyle name="40% - Accent1 23" xfId="465"/>
    <cellStyle name="40% - Accent1 24" xfId="466"/>
    <cellStyle name="40% - Accent1 25" xfId="467"/>
    <cellStyle name="40% - Accent1 26" xfId="468"/>
    <cellStyle name="40% - Accent1 27" xfId="469"/>
    <cellStyle name="40% - Accent1 28" xfId="470"/>
    <cellStyle name="40% - Accent1 29" xfId="471"/>
    <cellStyle name="40% - Accent1 3" xfId="472"/>
    <cellStyle name="40% - Accent1 30" xfId="473"/>
    <cellStyle name="40% - Accent1 31" xfId="474"/>
    <cellStyle name="40% - Accent1 32" xfId="475"/>
    <cellStyle name="40% - Accent1 33" xfId="476"/>
    <cellStyle name="40% - Accent1 34" xfId="477"/>
    <cellStyle name="40% - Accent1 35" xfId="478"/>
    <cellStyle name="40% - Accent1 36" xfId="479"/>
    <cellStyle name="40% - Accent1 37" xfId="480"/>
    <cellStyle name="40% - Accent1 38" xfId="481"/>
    <cellStyle name="40% - Accent1 39" xfId="482"/>
    <cellStyle name="40% - Accent1 4" xfId="483"/>
    <cellStyle name="40% - Accent1 40" xfId="484"/>
    <cellStyle name="40% - Accent1 41" xfId="485"/>
    <cellStyle name="40% - Accent1 42" xfId="486"/>
    <cellStyle name="40% - Accent1 43" xfId="487"/>
    <cellStyle name="40% - Accent1 44" xfId="488"/>
    <cellStyle name="40% - Accent1 45" xfId="489"/>
    <cellStyle name="40% - Accent1 46" xfId="490"/>
    <cellStyle name="40% - Accent1 47" xfId="491"/>
    <cellStyle name="40% - Accent1 48" xfId="492"/>
    <cellStyle name="40% - Accent1 49" xfId="493"/>
    <cellStyle name="40% - Accent1 5" xfId="494"/>
    <cellStyle name="40% - Accent1 50" xfId="495"/>
    <cellStyle name="40% - Accent1 51" xfId="496"/>
    <cellStyle name="40% - Accent1 52" xfId="497"/>
    <cellStyle name="40% - Accent1 53" xfId="498"/>
    <cellStyle name="40% - Accent1 54" xfId="499"/>
    <cellStyle name="40% - Accent1 55" xfId="500"/>
    <cellStyle name="40% - Accent1 56" xfId="501"/>
    <cellStyle name="40% - Accent1 57" xfId="502"/>
    <cellStyle name="40% - Accent1 58" xfId="503"/>
    <cellStyle name="40% - Accent1 59" xfId="504"/>
    <cellStyle name="40% - Accent1 6" xfId="505"/>
    <cellStyle name="40% - Accent1 60" xfId="506"/>
    <cellStyle name="40% - Accent1 61" xfId="507"/>
    <cellStyle name="40% - Accent1 62" xfId="508"/>
    <cellStyle name="40% - Accent1 63" xfId="509"/>
    <cellStyle name="40% - Accent1 64" xfId="510"/>
    <cellStyle name="40% - Accent1 65" xfId="511"/>
    <cellStyle name="40% - Accent1 66" xfId="512"/>
    <cellStyle name="40% - Accent1 67" xfId="513"/>
    <cellStyle name="40% - Accent1 68" xfId="514"/>
    <cellStyle name="40% - Accent1 69" xfId="515"/>
    <cellStyle name="40% - Accent1 7" xfId="516"/>
    <cellStyle name="40% - Accent1 70" xfId="517"/>
    <cellStyle name="40% - Accent1 71" xfId="518"/>
    <cellStyle name="40% - Accent1 72" xfId="519"/>
    <cellStyle name="40% - Accent1 8" xfId="520"/>
    <cellStyle name="40% - Accent1 9" xfId="521"/>
    <cellStyle name="40% - Accent2 10" xfId="522"/>
    <cellStyle name="40% - Accent2 11" xfId="523"/>
    <cellStyle name="40% - Accent2 12" xfId="524"/>
    <cellStyle name="40% - Accent2 13" xfId="525"/>
    <cellStyle name="40% - Accent2 14" xfId="526"/>
    <cellStyle name="40% - Accent2 15" xfId="527"/>
    <cellStyle name="40% - Accent2 16" xfId="528"/>
    <cellStyle name="40% - Accent2 17" xfId="529"/>
    <cellStyle name="40% - Accent2 18" xfId="530"/>
    <cellStyle name="40% - Accent2 19" xfId="531"/>
    <cellStyle name="40% - Accent2 2" xfId="532"/>
    <cellStyle name="40% - Accent2 20" xfId="533"/>
    <cellStyle name="40% - Accent2 21" xfId="534"/>
    <cellStyle name="40% - Accent2 22" xfId="535"/>
    <cellStyle name="40% - Accent2 23" xfId="536"/>
    <cellStyle name="40% - Accent2 24" xfId="537"/>
    <cellStyle name="40% - Accent2 25" xfId="538"/>
    <cellStyle name="40% - Accent2 26" xfId="539"/>
    <cellStyle name="40% - Accent2 27" xfId="540"/>
    <cellStyle name="40% - Accent2 28" xfId="541"/>
    <cellStyle name="40% - Accent2 29" xfId="542"/>
    <cellStyle name="40% - Accent2 3" xfId="543"/>
    <cellStyle name="40% - Accent2 30" xfId="544"/>
    <cellStyle name="40% - Accent2 31" xfId="545"/>
    <cellStyle name="40% - Accent2 32" xfId="546"/>
    <cellStyle name="40% - Accent2 33" xfId="547"/>
    <cellStyle name="40% - Accent2 34" xfId="548"/>
    <cellStyle name="40% - Accent2 35" xfId="549"/>
    <cellStyle name="40% - Accent2 36" xfId="550"/>
    <cellStyle name="40% - Accent2 37" xfId="551"/>
    <cellStyle name="40% - Accent2 38" xfId="552"/>
    <cellStyle name="40% - Accent2 39" xfId="553"/>
    <cellStyle name="40% - Accent2 4" xfId="554"/>
    <cellStyle name="40% - Accent2 40" xfId="555"/>
    <cellStyle name="40% - Accent2 41" xfId="556"/>
    <cellStyle name="40% - Accent2 42" xfId="557"/>
    <cellStyle name="40% - Accent2 43" xfId="558"/>
    <cellStyle name="40% - Accent2 44" xfId="559"/>
    <cellStyle name="40% - Accent2 45" xfId="560"/>
    <cellStyle name="40% - Accent2 46" xfId="561"/>
    <cellStyle name="40% - Accent2 47" xfId="562"/>
    <cellStyle name="40% - Accent2 48" xfId="563"/>
    <cellStyle name="40% - Accent2 49" xfId="564"/>
    <cellStyle name="40% - Accent2 5" xfId="565"/>
    <cellStyle name="40% - Accent2 50" xfId="566"/>
    <cellStyle name="40% - Accent2 51" xfId="567"/>
    <cellStyle name="40% - Accent2 52" xfId="568"/>
    <cellStyle name="40% - Accent2 53" xfId="569"/>
    <cellStyle name="40% - Accent2 54" xfId="570"/>
    <cellStyle name="40% - Accent2 55" xfId="571"/>
    <cellStyle name="40% - Accent2 56" xfId="572"/>
    <cellStyle name="40% - Accent2 57" xfId="573"/>
    <cellStyle name="40% - Accent2 58" xfId="574"/>
    <cellStyle name="40% - Accent2 59" xfId="575"/>
    <cellStyle name="40% - Accent2 6" xfId="576"/>
    <cellStyle name="40% - Accent2 60" xfId="577"/>
    <cellStyle name="40% - Accent2 61" xfId="578"/>
    <cellStyle name="40% - Accent2 62" xfId="579"/>
    <cellStyle name="40% - Accent2 63" xfId="580"/>
    <cellStyle name="40% - Accent2 64" xfId="581"/>
    <cellStyle name="40% - Accent2 65" xfId="582"/>
    <cellStyle name="40% - Accent2 66" xfId="583"/>
    <cellStyle name="40% - Accent2 67" xfId="584"/>
    <cellStyle name="40% - Accent2 68" xfId="585"/>
    <cellStyle name="40% - Accent2 69" xfId="586"/>
    <cellStyle name="40% - Accent2 7" xfId="587"/>
    <cellStyle name="40% - Accent2 70" xfId="588"/>
    <cellStyle name="40% - Accent2 71" xfId="589"/>
    <cellStyle name="40% - Accent2 72" xfId="590"/>
    <cellStyle name="40% - Accent2 8" xfId="591"/>
    <cellStyle name="40% - Accent2 9" xfId="592"/>
    <cellStyle name="40% - Accent3 10" xfId="593"/>
    <cellStyle name="40% - Accent3 11" xfId="594"/>
    <cellStyle name="40% - Accent3 12" xfId="595"/>
    <cellStyle name="40% - Accent3 13" xfId="596"/>
    <cellStyle name="40% - Accent3 14" xfId="597"/>
    <cellStyle name="40% - Accent3 15" xfId="598"/>
    <cellStyle name="40% - Accent3 16" xfId="599"/>
    <cellStyle name="40% - Accent3 17" xfId="600"/>
    <cellStyle name="40% - Accent3 18" xfId="601"/>
    <cellStyle name="40% - Accent3 19" xfId="602"/>
    <cellStyle name="40% - Accent3 2" xfId="603"/>
    <cellStyle name="40% - Accent3 20" xfId="604"/>
    <cellStyle name="40% - Accent3 21" xfId="605"/>
    <cellStyle name="40% - Accent3 22" xfId="606"/>
    <cellStyle name="40% - Accent3 23" xfId="607"/>
    <cellStyle name="40% - Accent3 24" xfId="608"/>
    <cellStyle name="40% - Accent3 25" xfId="609"/>
    <cellStyle name="40% - Accent3 26" xfId="610"/>
    <cellStyle name="40% - Accent3 27" xfId="611"/>
    <cellStyle name="40% - Accent3 28" xfId="612"/>
    <cellStyle name="40% - Accent3 29" xfId="613"/>
    <cellStyle name="40% - Accent3 3" xfId="614"/>
    <cellStyle name="40% - Accent3 30" xfId="615"/>
    <cellStyle name="40% - Accent3 31" xfId="616"/>
    <cellStyle name="40% - Accent3 32" xfId="617"/>
    <cellStyle name="40% - Accent3 33" xfId="618"/>
    <cellStyle name="40% - Accent3 34" xfId="619"/>
    <cellStyle name="40% - Accent3 35" xfId="620"/>
    <cellStyle name="40% - Accent3 36" xfId="621"/>
    <cellStyle name="40% - Accent3 37" xfId="622"/>
    <cellStyle name="40% - Accent3 38" xfId="623"/>
    <cellStyle name="40% - Accent3 39" xfId="624"/>
    <cellStyle name="40% - Accent3 4" xfId="625"/>
    <cellStyle name="40% - Accent3 40" xfId="626"/>
    <cellStyle name="40% - Accent3 41" xfId="627"/>
    <cellStyle name="40% - Accent3 42" xfId="628"/>
    <cellStyle name="40% - Accent3 43" xfId="629"/>
    <cellStyle name="40% - Accent3 44" xfId="630"/>
    <cellStyle name="40% - Accent3 45" xfId="631"/>
    <cellStyle name="40% - Accent3 46" xfId="632"/>
    <cellStyle name="40% - Accent3 47" xfId="633"/>
    <cellStyle name="40% - Accent3 48" xfId="634"/>
    <cellStyle name="40% - Accent3 49" xfId="635"/>
    <cellStyle name="40% - Accent3 5" xfId="636"/>
    <cellStyle name="40% - Accent3 50" xfId="637"/>
    <cellStyle name="40% - Accent3 51" xfId="638"/>
    <cellStyle name="40% - Accent3 52" xfId="639"/>
    <cellStyle name="40% - Accent3 53" xfId="640"/>
    <cellStyle name="40% - Accent3 54" xfId="641"/>
    <cellStyle name="40% - Accent3 55" xfId="642"/>
    <cellStyle name="40% - Accent3 56" xfId="643"/>
    <cellStyle name="40% - Accent3 57" xfId="644"/>
    <cellStyle name="40% - Accent3 58" xfId="645"/>
    <cellStyle name="40% - Accent3 59" xfId="646"/>
    <cellStyle name="40% - Accent3 6" xfId="647"/>
    <cellStyle name="40% - Accent3 60" xfId="648"/>
    <cellStyle name="40% - Accent3 61" xfId="649"/>
    <cellStyle name="40% - Accent3 62" xfId="650"/>
    <cellStyle name="40% - Accent3 63" xfId="651"/>
    <cellStyle name="40% - Accent3 64" xfId="652"/>
    <cellStyle name="40% - Accent3 65" xfId="653"/>
    <cellStyle name="40% - Accent3 66" xfId="654"/>
    <cellStyle name="40% - Accent3 67" xfId="655"/>
    <cellStyle name="40% - Accent3 68" xfId="656"/>
    <cellStyle name="40% - Accent3 69" xfId="657"/>
    <cellStyle name="40% - Accent3 7" xfId="658"/>
    <cellStyle name="40% - Accent3 70" xfId="659"/>
    <cellStyle name="40% - Accent3 71" xfId="660"/>
    <cellStyle name="40% - Accent3 72" xfId="661"/>
    <cellStyle name="40% - Accent3 8" xfId="662"/>
    <cellStyle name="40% - Accent3 9" xfId="663"/>
    <cellStyle name="40% - Accent4 10" xfId="664"/>
    <cellStyle name="40% - Accent4 11" xfId="665"/>
    <cellStyle name="40% - Accent4 12" xfId="666"/>
    <cellStyle name="40% - Accent4 13" xfId="667"/>
    <cellStyle name="40% - Accent4 14" xfId="668"/>
    <cellStyle name="40% - Accent4 15" xfId="669"/>
    <cellStyle name="40% - Accent4 16" xfId="670"/>
    <cellStyle name="40% - Accent4 17" xfId="671"/>
    <cellStyle name="40% - Accent4 18" xfId="672"/>
    <cellStyle name="40% - Accent4 19" xfId="673"/>
    <cellStyle name="40% - Accent4 2" xfId="674"/>
    <cellStyle name="40% - Accent4 20" xfId="675"/>
    <cellStyle name="40% - Accent4 21" xfId="676"/>
    <cellStyle name="40% - Accent4 22" xfId="677"/>
    <cellStyle name="40% - Accent4 23" xfId="678"/>
    <cellStyle name="40% - Accent4 24" xfId="679"/>
    <cellStyle name="40% - Accent4 25" xfId="680"/>
    <cellStyle name="40% - Accent4 26" xfId="681"/>
    <cellStyle name="40% - Accent4 27" xfId="682"/>
    <cellStyle name="40% - Accent4 28" xfId="683"/>
    <cellStyle name="40% - Accent4 29" xfId="684"/>
    <cellStyle name="40% - Accent4 3" xfId="685"/>
    <cellStyle name="40% - Accent4 30" xfId="686"/>
    <cellStyle name="40% - Accent4 31" xfId="687"/>
    <cellStyle name="40% - Accent4 32" xfId="688"/>
    <cellStyle name="40% - Accent4 33" xfId="689"/>
    <cellStyle name="40% - Accent4 34" xfId="690"/>
    <cellStyle name="40% - Accent4 35" xfId="691"/>
    <cellStyle name="40% - Accent4 36" xfId="692"/>
    <cellStyle name="40% - Accent4 37" xfId="693"/>
    <cellStyle name="40% - Accent4 38" xfId="694"/>
    <cellStyle name="40% - Accent4 39" xfId="695"/>
    <cellStyle name="40% - Accent4 4" xfId="696"/>
    <cellStyle name="40% - Accent4 40" xfId="697"/>
    <cellStyle name="40% - Accent4 41" xfId="698"/>
    <cellStyle name="40% - Accent4 42" xfId="699"/>
    <cellStyle name="40% - Accent4 43" xfId="700"/>
    <cellStyle name="40% - Accent4 44" xfId="701"/>
    <cellStyle name="40% - Accent4 45" xfId="702"/>
    <cellStyle name="40% - Accent4 46" xfId="703"/>
    <cellStyle name="40% - Accent4 47" xfId="704"/>
    <cellStyle name="40% - Accent4 48" xfId="705"/>
    <cellStyle name="40% - Accent4 49" xfId="706"/>
    <cellStyle name="40% - Accent4 5" xfId="707"/>
    <cellStyle name="40% - Accent4 50" xfId="708"/>
    <cellStyle name="40% - Accent4 51" xfId="709"/>
    <cellStyle name="40% - Accent4 52" xfId="710"/>
    <cellStyle name="40% - Accent4 53" xfId="711"/>
    <cellStyle name="40% - Accent4 54" xfId="712"/>
    <cellStyle name="40% - Accent4 55" xfId="713"/>
    <cellStyle name="40% - Accent4 56" xfId="714"/>
    <cellStyle name="40% - Accent4 57" xfId="715"/>
    <cellStyle name="40% - Accent4 58" xfId="716"/>
    <cellStyle name="40% - Accent4 59" xfId="717"/>
    <cellStyle name="40% - Accent4 6" xfId="718"/>
    <cellStyle name="40% - Accent4 60" xfId="719"/>
    <cellStyle name="40% - Accent4 61" xfId="720"/>
    <cellStyle name="40% - Accent4 62" xfId="721"/>
    <cellStyle name="40% - Accent4 63" xfId="722"/>
    <cellStyle name="40% - Accent4 64" xfId="723"/>
    <cellStyle name="40% - Accent4 65" xfId="724"/>
    <cellStyle name="40% - Accent4 66" xfId="725"/>
    <cellStyle name="40% - Accent4 67" xfId="726"/>
    <cellStyle name="40% - Accent4 68" xfId="727"/>
    <cellStyle name="40% - Accent4 69" xfId="728"/>
    <cellStyle name="40% - Accent4 7" xfId="729"/>
    <cellStyle name="40% - Accent4 70" xfId="730"/>
    <cellStyle name="40% - Accent4 71" xfId="731"/>
    <cellStyle name="40% - Accent4 72" xfId="732"/>
    <cellStyle name="40% - Accent4 8" xfId="733"/>
    <cellStyle name="40% - Accent4 9" xfId="734"/>
    <cellStyle name="40% - Accent5 10" xfId="735"/>
    <cellStyle name="40% - Accent5 11" xfId="736"/>
    <cellStyle name="40% - Accent5 12" xfId="737"/>
    <cellStyle name="40% - Accent5 13" xfId="738"/>
    <cellStyle name="40% - Accent5 14" xfId="739"/>
    <cellStyle name="40% - Accent5 15" xfId="740"/>
    <cellStyle name="40% - Accent5 16" xfId="741"/>
    <cellStyle name="40% - Accent5 17" xfId="742"/>
    <cellStyle name="40% - Accent5 18" xfId="743"/>
    <cellStyle name="40% - Accent5 19" xfId="744"/>
    <cellStyle name="40% - Accent5 2" xfId="745"/>
    <cellStyle name="40% - Accent5 20" xfId="746"/>
    <cellStyle name="40% - Accent5 21" xfId="747"/>
    <cellStyle name="40% - Accent5 22" xfId="748"/>
    <cellStyle name="40% - Accent5 23" xfId="749"/>
    <cellStyle name="40% - Accent5 24" xfId="750"/>
    <cellStyle name="40% - Accent5 25" xfId="751"/>
    <cellStyle name="40% - Accent5 26" xfId="752"/>
    <cellStyle name="40% - Accent5 27" xfId="753"/>
    <cellStyle name="40% - Accent5 28" xfId="754"/>
    <cellStyle name="40% - Accent5 29" xfId="755"/>
    <cellStyle name="40% - Accent5 3" xfId="756"/>
    <cellStyle name="40% - Accent5 30" xfId="757"/>
    <cellStyle name="40% - Accent5 31" xfId="758"/>
    <cellStyle name="40% - Accent5 32" xfId="759"/>
    <cellStyle name="40% - Accent5 33" xfId="760"/>
    <cellStyle name="40% - Accent5 34" xfId="761"/>
    <cellStyle name="40% - Accent5 35" xfId="762"/>
    <cellStyle name="40% - Accent5 36" xfId="763"/>
    <cellStyle name="40% - Accent5 37" xfId="764"/>
    <cellStyle name="40% - Accent5 38" xfId="765"/>
    <cellStyle name="40% - Accent5 39" xfId="766"/>
    <cellStyle name="40% - Accent5 4" xfId="767"/>
    <cellStyle name="40% - Accent5 40" xfId="768"/>
    <cellStyle name="40% - Accent5 41" xfId="769"/>
    <cellStyle name="40% - Accent5 42" xfId="770"/>
    <cellStyle name="40% - Accent5 43" xfId="771"/>
    <cellStyle name="40% - Accent5 44" xfId="772"/>
    <cellStyle name="40% - Accent5 45" xfId="773"/>
    <cellStyle name="40% - Accent5 46" xfId="774"/>
    <cellStyle name="40% - Accent5 47" xfId="775"/>
    <cellStyle name="40% - Accent5 48" xfId="776"/>
    <cellStyle name="40% - Accent5 49" xfId="777"/>
    <cellStyle name="40% - Accent5 5" xfId="778"/>
    <cellStyle name="40% - Accent5 50" xfId="779"/>
    <cellStyle name="40% - Accent5 51" xfId="780"/>
    <cellStyle name="40% - Accent5 52" xfId="781"/>
    <cellStyle name="40% - Accent5 53" xfId="782"/>
    <cellStyle name="40% - Accent5 54" xfId="783"/>
    <cellStyle name="40% - Accent5 55" xfId="784"/>
    <cellStyle name="40% - Accent5 56" xfId="785"/>
    <cellStyle name="40% - Accent5 57" xfId="786"/>
    <cellStyle name="40% - Accent5 58" xfId="787"/>
    <cellStyle name="40% - Accent5 59" xfId="788"/>
    <cellStyle name="40% - Accent5 6" xfId="789"/>
    <cellStyle name="40% - Accent5 60" xfId="790"/>
    <cellStyle name="40% - Accent5 61" xfId="791"/>
    <cellStyle name="40% - Accent5 62" xfId="792"/>
    <cellStyle name="40% - Accent5 63" xfId="793"/>
    <cellStyle name="40% - Accent5 64" xfId="794"/>
    <cellStyle name="40% - Accent5 65" xfId="795"/>
    <cellStyle name="40% - Accent5 66" xfId="796"/>
    <cellStyle name="40% - Accent5 67" xfId="797"/>
    <cellStyle name="40% - Accent5 68" xfId="798"/>
    <cellStyle name="40% - Accent5 69" xfId="799"/>
    <cellStyle name="40% - Accent5 7" xfId="800"/>
    <cellStyle name="40% - Accent5 70" xfId="801"/>
    <cellStyle name="40% - Accent5 71" xfId="802"/>
    <cellStyle name="40% - Accent5 72" xfId="803"/>
    <cellStyle name="40% - Accent5 8" xfId="804"/>
    <cellStyle name="40% - Accent5 9" xfId="805"/>
    <cellStyle name="40% - Accent6 10" xfId="806"/>
    <cellStyle name="40% - Accent6 11" xfId="807"/>
    <cellStyle name="40% - Accent6 12" xfId="808"/>
    <cellStyle name="40% - Accent6 13" xfId="809"/>
    <cellStyle name="40% - Accent6 14" xfId="810"/>
    <cellStyle name="40% - Accent6 15" xfId="811"/>
    <cellStyle name="40% - Accent6 16" xfId="812"/>
    <cellStyle name="40% - Accent6 17" xfId="813"/>
    <cellStyle name="40% - Accent6 18" xfId="814"/>
    <cellStyle name="40% - Accent6 19" xfId="815"/>
    <cellStyle name="40% - Accent6 2" xfId="816"/>
    <cellStyle name="40% - Accent6 20" xfId="817"/>
    <cellStyle name="40% - Accent6 21" xfId="818"/>
    <cellStyle name="40% - Accent6 22" xfId="819"/>
    <cellStyle name="40% - Accent6 23" xfId="820"/>
    <cellStyle name="40% - Accent6 24" xfId="821"/>
    <cellStyle name="40% - Accent6 25" xfId="822"/>
    <cellStyle name="40% - Accent6 26" xfId="823"/>
    <cellStyle name="40% - Accent6 27" xfId="824"/>
    <cellStyle name="40% - Accent6 28" xfId="825"/>
    <cellStyle name="40% - Accent6 29" xfId="826"/>
    <cellStyle name="40% - Accent6 3" xfId="827"/>
    <cellStyle name="40% - Accent6 30" xfId="828"/>
    <cellStyle name="40% - Accent6 31" xfId="829"/>
    <cellStyle name="40% - Accent6 32" xfId="830"/>
    <cellStyle name="40% - Accent6 33" xfId="831"/>
    <cellStyle name="40% - Accent6 34" xfId="832"/>
    <cellStyle name="40% - Accent6 35" xfId="833"/>
    <cellStyle name="40% - Accent6 36" xfId="834"/>
    <cellStyle name="40% - Accent6 37" xfId="835"/>
    <cellStyle name="40% - Accent6 38" xfId="836"/>
    <cellStyle name="40% - Accent6 39" xfId="837"/>
    <cellStyle name="40% - Accent6 4" xfId="838"/>
    <cellStyle name="40% - Accent6 40" xfId="839"/>
    <cellStyle name="40% - Accent6 41" xfId="840"/>
    <cellStyle name="40% - Accent6 42" xfId="841"/>
    <cellStyle name="40% - Accent6 43" xfId="842"/>
    <cellStyle name="40% - Accent6 44" xfId="843"/>
    <cellStyle name="40% - Accent6 45" xfId="844"/>
    <cellStyle name="40% - Accent6 46" xfId="845"/>
    <cellStyle name="40% - Accent6 47" xfId="846"/>
    <cellStyle name="40% - Accent6 48" xfId="847"/>
    <cellStyle name="40% - Accent6 49" xfId="848"/>
    <cellStyle name="40% - Accent6 5" xfId="849"/>
    <cellStyle name="40% - Accent6 50" xfId="850"/>
    <cellStyle name="40% - Accent6 51" xfId="851"/>
    <cellStyle name="40% - Accent6 52" xfId="852"/>
    <cellStyle name="40% - Accent6 53" xfId="853"/>
    <cellStyle name="40% - Accent6 54" xfId="854"/>
    <cellStyle name="40% - Accent6 55" xfId="855"/>
    <cellStyle name="40% - Accent6 56" xfId="856"/>
    <cellStyle name="40% - Accent6 57" xfId="857"/>
    <cellStyle name="40% - Accent6 58" xfId="858"/>
    <cellStyle name="40% - Accent6 59" xfId="859"/>
    <cellStyle name="40% - Accent6 6" xfId="860"/>
    <cellStyle name="40% - Accent6 60" xfId="861"/>
    <cellStyle name="40% - Accent6 61" xfId="862"/>
    <cellStyle name="40% - Accent6 62" xfId="863"/>
    <cellStyle name="40% - Accent6 63" xfId="864"/>
    <cellStyle name="40% - Accent6 64" xfId="865"/>
    <cellStyle name="40% - Accent6 65" xfId="866"/>
    <cellStyle name="40% - Accent6 66" xfId="867"/>
    <cellStyle name="40% - Accent6 67" xfId="868"/>
    <cellStyle name="40% - Accent6 68" xfId="869"/>
    <cellStyle name="40% - Accent6 69" xfId="870"/>
    <cellStyle name="40% - Accent6 7" xfId="871"/>
    <cellStyle name="40% - Accent6 70" xfId="872"/>
    <cellStyle name="40% - Accent6 71" xfId="873"/>
    <cellStyle name="40% - Accent6 72" xfId="874"/>
    <cellStyle name="40% - Accent6 8" xfId="875"/>
    <cellStyle name="40% - Accent6 9" xfId="876"/>
    <cellStyle name="60% - Accent1 10" xfId="877"/>
    <cellStyle name="60% - Accent1 11" xfId="878"/>
    <cellStyle name="60% - Accent1 12" xfId="879"/>
    <cellStyle name="60% - Accent1 13" xfId="880"/>
    <cellStyle name="60% - Accent1 14" xfId="881"/>
    <cellStyle name="60% - Accent1 15" xfId="882"/>
    <cellStyle name="60% - Accent1 16" xfId="883"/>
    <cellStyle name="60% - Accent1 17" xfId="884"/>
    <cellStyle name="60% - Accent1 18" xfId="885"/>
    <cellStyle name="60% - Accent1 19" xfId="886"/>
    <cellStyle name="60% - Accent1 2" xfId="887"/>
    <cellStyle name="60% - Accent1 20" xfId="888"/>
    <cellStyle name="60% - Accent1 21" xfId="889"/>
    <cellStyle name="60% - Accent1 22" xfId="890"/>
    <cellStyle name="60% - Accent1 23" xfId="891"/>
    <cellStyle name="60% - Accent1 24" xfId="892"/>
    <cellStyle name="60% - Accent1 25" xfId="893"/>
    <cellStyle name="60% - Accent1 26" xfId="894"/>
    <cellStyle name="60% - Accent1 27" xfId="895"/>
    <cellStyle name="60% - Accent1 28" xfId="896"/>
    <cellStyle name="60% - Accent1 29" xfId="897"/>
    <cellStyle name="60% - Accent1 3" xfId="898"/>
    <cellStyle name="60% - Accent1 30" xfId="899"/>
    <cellStyle name="60% - Accent1 31" xfId="900"/>
    <cellStyle name="60% - Accent1 32" xfId="901"/>
    <cellStyle name="60% - Accent1 33" xfId="902"/>
    <cellStyle name="60% - Accent1 34" xfId="903"/>
    <cellStyle name="60% - Accent1 35" xfId="904"/>
    <cellStyle name="60% - Accent1 36" xfId="905"/>
    <cellStyle name="60% - Accent1 37" xfId="906"/>
    <cellStyle name="60% - Accent1 38" xfId="907"/>
    <cellStyle name="60% - Accent1 39" xfId="908"/>
    <cellStyle name="60% - Accent1 4" xfId="909"/>
    <cellStyle name="60% - Accent1 40" xfId="910"/>
    <cellStyle name="60% - Accent1 41" xfId="911"/>
    <cellStyle name="60% - Accent1 42" xfId="912"/>
    <cellStyle name="60% - Accent1 43" xfId="913"/>
    <cellStyle name="60% - Accent1 44" xfId="914"/>
    <cellStyle name="60% - Accent1 45" xfId="915"/>
    <cellStyle name="60% - Accent1 46" xfId="916"/>
    <cellStyle name="60% - Accent1 47" xfId="917"/>
    <cellStyle name="60% - Accent1 48" xfId="918"/>
    <cellStyle name="60% - Accent1 49" xfId="919"/>
    <cellStyle name="60% - Accent1 5" xfId="920"/>
    <cellStyle name="60% - Accent1 50" xfId="921"/>
    <cellStyle name="60% - Accent1 51" xfId="922"/>
    <cellStyle name="60% - Accent1 52" xfId="923"/>
    <cellStyle name="60% - Accent1 53" xfId="924"/>
    <cellStyle name="60% - Accent1 54" xfId="925"/>
    <cellStyle name="60% - Accent1 55" xfId="926"/>
    <cellStyle name="60% - Accent1 56" xfId="927"/>
    <cellStyle name="60% - Accent1 57" xfId="928"/>
    <cellStyle name="60% - Accent1 58" xfId="929"/>
    <cellStyle name="60% - Accent1 59" xfId="930"/>
    <cellStyle name="60% - Accent1 6" xfId="931"/>
    <cellStyle name="60% - Accent1 60" xfId="932"/>
    <cellStyle name="60% - Accent1 61" xfId="933"/>
    <cellStyle name="60% - Accent1 62" xfId="934"/>
    <cellStyle name="60% - Accent1 63" xfId="935"/>
    <cellStyle name="60% - Accent1 64" xfId="936"/>
    <cellStyle name="60% - Accent1 65" xfId="937"/>
    <cellStyle name="60% - Accent1 66" xfId="938"/>
    <cellStyle name="60% - Accent1 67" xfId="939"/>
    <cellStyle name="60% - Accent1 68" xfId="940"/>
    <cellStyle name="60% - Accent1 69" xfId="941"/>
    <cellStyle name="60% - Accent1 7" xfId="942"/>
    <cellStyle name="60% - Accent1 70" xfId="943"/>
    <cellStyle name="60% - Accent1 71" xfId="944"/>
    <cellStyle name="60% - Accent1 72" xfId="945"/>
    <cellStyle name="60% - Accent1 8" xfId="946"/>
    <cellStyle name="60% - Accent1 9" xfId="947"/>
    <cellStyle name="60% - Accent2 10" xfId="948"/>
    <cellStyle name="60% - Accent2 11" xfId="949"/>
    <cellStyle name="60% - Accent2 12" xfId="950"/>
    <cellStyle name="60% - Accent2 13" xfId="951"/>
    <cellStyle name="60% - Accent2 14" xfId="952"/>
    <cellStyle name="60% - Accent2 15" xfId="953"/>
    <cellStyle name="60% - Accent2 16" xfId="954"/>
    <cellStyle name="60% - Accent2 17" xfId="955"/>
    <cellStyle name="60% - Accent2 18" xfId="956"/>
    <cellStyle name="60% - Accent2 19" xfId="957"/>
    <cellStyle name="60% - Accent2 2" xfId="958"/>
    <cellStyle name="60% - Accent2 20" xfId="959"/>
    <cellStyle name="60% - Accent2 21" xfId="960"/>
    <cellStyle name="60% - Accent2 22" xfId="961"/>
    <cellStyle name="60% - Accent2 23" xfId="962"/>
    <cellStyle name="60% - Accent2 24" xfId="963"/>
    <cellStyle name="60% - Accent2 25" xfId="964"/>
    <cellStyle name="60% - Accent2 26" xfId="965"/>
    <cellStyle name="60% - Accent2 27" xfId="966"/>
    <cellStyle name="60% - Accent2 28" xfId="967"/>
    <cellStyle name="60% - Accent2 29" xfId="968"/>
    <cellStyle name="60% - Accent2 3" xfId="969"/>
    <cellStyle name="60% - Accent2 30" xfId="970"/>
    <cellStyle name="60% - Accent2 31" xfId="971"/>
    <cellStyle name="60% - Accent2 32" xfId="972"/>
    <cellStyle name="60% - Accent2 33" xfId="973"/>
    <cellStyle name="60% - Accent2 34" xfId="974"/>
    <cellStyle name="60% - Accent2 35" xfId="975"/>
    <cellStyle name="60% - Accent2 36" xfId="976"/>
    <cellStyle name="60% - Accent2 37" xfId="977"/>
    <cellStyle name="60% - Accent2 38" xfId="978"/>
    <cellStyle name="60% - Accent2 39" xfId="979"/>
    <cellStyle name="60% - Accent2 4" xfId="980"/>
    <cellStyle name="60% - Accent2 40" xfId="981"/>
    <cellStyle name="60% - Accent2 41" xfId="982"/>
    <cellStyle name="60% - Accent2 42" xfId="983"/>
    <cellStyle name="60% - Accent2 43" xfId="984"/>
    <cellStyle name="60% - Accent2 44" xfId="985"/>
    <cellStyle name="60% - Accent2 45" xfId="986"/>
    <cellStyle name="60% - Accent2 46" xfId="987"/>
    <cellStyle name="60% - Accent2 47" xfId="988"/>
    <cellStyle name="60% - Accent2 48" xfId="989"/>
    <cellStyle name="60% - Accent2 49" xfId="990"/>
    <cellStyle name="60% - Accent2 5" xfId="991"/>
    <cellStyle name="60% - Accent2 50" xfId="992"/>
    <cellStyle name="60% - Accent2 51" xfId="993"/>
    <cellStyle name="60% - Accent2 52" xfId="994"/>
    <cellStyle name="60% - Accent2 53" xfId="995"/>
    <cellStyle name="60% - Accent2 54" xfId="996"/>
    <cellStyle name="60% - Accent2 55" xfId="997"/>
    <cellStyle name="60% - Accent2 56" xfId="998"/>
    <cellStyle name="60% - Accent2 57" xfId="999"/>
    <cellStyle name="60% - Accent2 58" xfId="1000"/>
    <cellStyle name="60% - Accent2 59" xfId="1001"/>
    <cellStyle name="60% - Accent2 6" xfId="1002"/>
    <cellStyle name="60% - Accent2 60" xfId="1003"/>
    <cellStyle name="60% - Accent2 61" xfId="1004"/>
    <cellStyle name="60% - Accent2 62" xfId="1005"/>
    <cellStyle name="60% - Accent2 63" xfId="1006"/>
    <cellStyle name="60% - Accent2 64" xfId="1007"/>
    <cellStyle name="60% - Accent2 65" xfId="1008"/>
    <cellStyle name="60% - Accent2 66" xfId="1009"/>
    <cellStyle name="60% - Accent2 67" xfId="1010"/>
    <cellStyle name="60% - Accent2 68" xfId="1011"/>
    <cellStyle name="60% - Accent2 69" xfId="1012"/>
    <cellStyle name="60% - Accent2 7" xfId="1013"/>
    <cellStyle name="60% - Accent2 70" xfId="1014"/>
    <cellStyle name="60% - Accent2 71" xfId="1015"/>
    <cellStyle name="60% - Accent2 72" xfId="1016"/>
    <cellStyle name="60% - Accent2 8" xfId="1017"/>
    <cellStyle name="60% - Accent2 9" xfId="1018"/>
    <cellStyle name="60% - Accent3 10" xfId="1019"/>
    <cellStyle name="60% - Accent3 11" xfId="1020"/>
    <cellStyle name="60% - Accent3 12" xfId="1021"/>
    <cellStyle name="60% - Accent3 13" xfId="1022"/>
    <cellStyle name="60% - Accent3 14" xfId="1023"/>
    <cellStyle name="60% - Accent3 15" xfId="1024"/>
    <cellStyle name="60% - Accent3 16" xfId="1025"/>
    <cellStyle name="60% - Accent3 17" xfId="1026"/>
    <cellStyle name="60% - Accent3 18" xfId="1027"/>
    <cellStyle name="60% - Accent3 19" xfId="1028"/>
    <cellStyle name="60% - Accent3 2" xfId="1029"/>
    <cellStyle name="60% - Accent3 20" xfId="1030"/>
    <cellStyle name="60% - Accent3 21" xfId="1031"/>
    <cellStyle name="60% - Accent3 22" xfId="1032"/>
    <cellStyle name="60% - Accent3 23" xfId="1033"/>
    <cellStyle name="60% - Accent3 24" xfId="1034"/>
    <cellStyle name="60% - Accent3 25" xfId="1035"/>
    <cellStyle name="60% - Accent3 26" xfId="1036"/>
    <cellStyle name="60% - Accent3 27" xfId="1037"/>
    <cellStyle name="60% - Accent3 28" xfId="1038"/>
    <cellStyle name="60% - Accent3 29" xfId="1039"/>
    <cellStyle name="60% - Accent3 3" xfId="1040"/>
    <cellStyle name="60% - Accent3 30" xfId="1041"/>
    <cellStyle name="60% - Accent3 31" xfId="1042"/>
    <cellStyle name="60% - Accent3 32" xfId="1043"/>
    <cellStyle name="60% - Accent3 33" xfId="1044"/>
    <cellStyle name="60% - Accent3 34" xfId="1045"/>
    <cellStyle name="60% - Accent3 35" xfId="1046"/>
    <cellStyle name="60% - Accent3 36" xfId="1047"/>
    <cellStyle name="60% - Accent3 37" xfId="1048"/>
    <cellStyle name="60% - Accent3 38" xfId="1049"/>
    <cellStyle name="60% - Accent3 39" xfId="1050"/>
    <cellStyle name="60% - Accent3 4" xfId="1051"/>
    <cellStyle name="60% - Accent3 40" xfId="1052"/>
    <cellStyle name="60% - Accent3 41" xfId="1053"/>
    <cellStyle name="60% - Accent3 42" xfId="1054"/>
    <cellStyle name="60% - Accent3 43" xfId="1055"/>
    <cellStyle name="60% - Accent3 44" xfId="1056"/>
    <cellStyle name="60% - Accent3 45" xfId="1057"/>
    <cellStyle name="60% - Accent3 46" xfId="1058"/>
    <cellStyle name="60% - Accent3 47" xfId="1059"/>
    <cellStyle name="60% - Accent3 48" xfId="1060"/>
    <cellStyle name="60% - Accent3 49" xfId="1061"/>
    <cellStyle name="60% - Accent3 5" xfId="1062"/>
    <cellStyle name="60% - Accent3 50" xfId="1063"/>
    <cellStyle name="60% - Accent3 51" xfId="1064"/>
    <cellStyle name="60% - Accent3 52" xfId="1065"/>
    <cellStyle name="60% - Accent3 53" xfId="1066"/>
    <cellStyle name="60% - Accent3 54" xfId="1067"/>
    <cellStyle name="60% - Accent3 55" xfId="1068"/>
    <cellStyle name="60% - Accent3 56" xfId="1069"/>
    <cellStyle name="60% - Accent3 57" xfId="1070"/>
    <cellStyle name="60% - Accent3 58" xfId="1071"/>
    <cellStyle name="60% - Accent3 59" xfId="1072"/>
    <cellStyle name="60% - Accent3 6" xfId="1073"/>
    <cellStyle name="60% - Accent3 60" xfId="1074"/>
    <cellStyle name="60% - Accent3 61" xfId="1075"/>
    <cellStyle name="60% - Accent3 62" xfId="1076"/>
    <cellStyle name="60% - Accent3 63" xfId="1077"/>
    <cellStyle name="60% - Accent3 64" xfId="1078"/>
    <cellStyle name="60% - Accent3 65" xfId="1079"/>
    <cellStyle name="60% - Accent3 66" xfId="1080"/>
    <cellStyle name="60% - Accent3 67" xfId="1081"/>
    <cellStyle name="60% - Accent3 68" xfId="1082"/>
    <cellStyle name="60% - Accent3 69" xfId="1083"/>
    <cellStyle name="60% - Accent3 7" xfId="1084"/>
    <cellStyle name="60% - Accent3 70" xfId="1085"/>
    <cellStyle name="60% - Accent3 71" xfId="1086"/>
    <cellStyle name="60% - Accent3 72" xfId="1087"/>
    <cellStyle name="60% - Accent3 8" xfId="1088"/>
    <cellStyle name="60% - Accent3 9" xfId="1089"/>
    <cellStyle name="60% - Accent4 10" xfId="1090"/>
    <cellStyle name="60% - Accent4 11" xfId="1091"/>
    <cellStyle name="60% - Accent4 12" xfId="1092"/>
    <cellStyle name="60% - Accent4 13" xfId="1093"/>
    <cellStyle name="60% - Accent4 14" xfId="1094"/>
    <cellStyle name="60% - Accent4 15" xfId="1095"/>
    <cellStyle name="60% - Accent4 16" xfId="1096"/>
    <cellStyle name="60% - Accent4 17" xfId="1097"/>
    <cellStyle name="60% - Accent4 18" xfId="1098"/>
    <cellStyle name="60% - Accent4 19" xfId="1099"/>
    <cellStyle name="60% - Accent4 2" xfId="1100"/>
    <cellStyle name="60% - Accent4 20" xfId="1101"/>
    <cellStyle name="60% - Accent4 21" xfId="1102"/>
    <cellStyle name="60% - Accent4 22" xfId="1103"/>
    <cellStyle name="60% - Accent4 23" xfId="1104"/>
    <cellStyle name="60% - Accent4 24" xfId="1105"/>
    <cellStyle name="60% - Accent4 25" xfId="1106"/>
    <cellStyle name="60% - Accent4 26" xfId="1107"/>
    <cellStyle name="60% - Accent4 27" xfId="1108"/>
    <cellStyle name="60% - Accent4 28" xfId="1109"/>
    <cellStyle name="60% - Accent4 29" xfId="1110"/>
    <cellStyle name="60% - Accent4 3" xfId="1111"/>
    <cellStyle name="60% - Accent4 30" xfId="1112"/>
    <cellStyle name="60% - Accent4 31" xfId="1113"/>
    <cellStyle name="60% - Accent4 32" xfId="1114"/>
    <cellStyle name="60% - Accent4 33" xfId="1115"/>
    <cellStyle name="60% - Accent4 34" xfId="1116"/>
    <cellStyle name="60% - Accent4 35" xfId="1117"/>
    <cellStyle name="60% - Accent4 36" xfId="1118"/>
    <cellStyle name="60% - Accent4 37" xfId="1119"/>
    <cellStyle name="60% - Accent4 38" xfId="1120"/>
    <cellStyle name="60% - Accent4 39" xfId="1121"/>
    <cellStyle name="60% - Accent4 4" xfId="1122"/>
    <cellStyle name="60% - Accent4 40" xfId="1123"/>
    <cellStyle name="60% - Accent4 41" xfId="1124"/>
    <cellStyle name="60% - Accent4 42" xfId="1125"/>
    <cellStyle name="60% - Accent4 43" xfId="1126"/>
    <cellStyle name="60% - Accent4 44" xfId="1127"/>
    <cellStyle name="60% - Accent4 45" xfId="1128"/>
    <cellStyle name="60% - Accent4 46" xfId="1129"/>
    <cellStyle name="60% - Accent4 47" xfId="1130"/>
    <cellStyle name="60% - Accent4 48" xfId="1131"/>
    <cellStyle name="60% - Accent4 49" xfId="1132"/>
    <cellStyle name="60% - Accent4 5" xfId="1133"/>
    <cellStyle name="60% - Accent4 50" xfId="1134"/>
    <cellStyle name="60% - Accent4 51" xfId="1135"/>
    <cellStyle name="60% - Accent4 52" xfId="1136"/>
    <cellStyle name="60% - Accent4 53" xfId="1137"/>
    <cellStyle name="60% - Accent4 54" xfId="1138"/>
    <cellStyle name="60% - Accent4 55" xfId="1139"/>
    <cellStyle name="60% - Accent4 56" xfId="1140"/>
    <cellStyle name="60% - Accent4 57" xfId="1141"/>
    <cellStyle name="60% - Accent4 58" xfId="1142"/>
    <cellStyle name="60% - Accent4 59" xfId="1143"/>
    <cellStyle name="60% - Accent4 6" xfId="1144"/>
    <cellStyle name="60% - Accent4 60" xfId="1145"/>
    <cellStyle name="60% - Accent4 61" xfId="1146"/>
    <cellStyle name="60% - Accent4 62" xfId="1147"/>
    <cellStyle name="60% - Accent4 63" xfId="1148"/>
    <cellStyle name="60% - Accent4 64" xfId="1149"/>
    <cellStyle name="60% - Accent4 65" xfId="1150"/>
    <cellStyle name="60% - Accent4 66" xfId="1151"/>
    <cellStyle name="60% - Accent4 67" xfId="1152"/>
    <cellStyle name="60% - Accent4 68" xfId="1153"/>
    <cellStyle name="60% - Accent4 69" xfId="1154"/>
    <cellStyle name="60% - Accent4 7" xfId="1155"/>
    <cellStyle name="60% - Accent4 70" xfId="1156"/>
    <cellStyle name="60% - Accent4 71" xfId="1157"/>
    <cellStyle name="60% - Accent4 72" xfId="1158"/>
    <cellStyle name="60% - Accent4 8" xfId="1159"/>
    <cellStyle name="60% - Accent4 9" xfId="1160"/>
    <cellStyle name="60% - Accent5 10" xfId="1161"/>
    <cellStyle name="60% - Accent5 11" xfId="1162"/>
    <cellStyle name="60% - Accent5 12" xfId="1163"/>
    <cellStyle name="60% - Accent5 13" xfId="1164"/>
    <cellStyle name="60% - Accent5 14" xfId="1165"/>
    <cellStyle name="60% - Accent5 15" xfId="1166"/>
    <cellStyle name="60% - Accent5 16" xfId="1167"/>
    <cellStyle name="60% - Accent5 17" xfId="1168"/>
    <cellStyle name="60% - Accent5 18" xfId="1169"/>
    <cellStyle name="60% - Accent5 19" xfId="1170"/>
    <cellStyle name="60% - Accent5 2" xfId="1171"/>
    <cellStyle name="60% - Accent5 20" xfId="1172"/>
    <cellStyle name="60% - Accent5 21" xfId="1173"/>
    <cellStyle name="60% - Accent5 22" xfId="1174"/>
    <cellStyle name="60% - Accent5 23" xfId="1175"/>
    <cellStyle name="60% - Accent5 24" xfId="1176"/>
    <cellStyle name="60% - Accent5 25" xfId="1177"/>
    <cellStyle name="60% - Accent5 26" xfId="1178"/>
    <cellStyle name="60% - Accent5 27" xfId="1179"/>
    <cellStyle name="60% - Accent5 28" xfId="1180"/>
    <cellStyle name="60% - Accent5 29" xfId="1181"/>
    <cellStyle name="60% - Accent5 3" xfId="1182"/>
    <cellStyle name="60% - Accent5 30" xfId="1183"/>
    <cellStyle name="60% - Accent5 31" xfId="1184"/>
    <cellStyle name="60% - Accent5 32" xfId="1185"/>
    <cellStyle name="60% - Accent5 33" xfId="1186"/>
    <cellStyle name="60% - Accent5 34" xfId="1187"/>
    <cellStyle name="60% - Accent5 35" xfId="1188"/>
    <cellStyle name="60% - Accent5 36" xfId="1189"/>
    <cellStyle name="60% - Accent5 37" xfId="1190"/>
    <cellStyle name="60% - Accent5 38" xfId="1191"/>
    <cellStyle name="60% - Accent5 39" xfId="1192"/>
    <cellStyle name="60% - Accent5 4" xfId="1193"/>
    <cellStyle name="60% - Accent5 40" xfId="1194"/>
    <cellStyle name="60% - Accent5 41" xfId="1195"/>
    <cellStyle name="60% - Accent5 42" xfId="1196"/>
    <cellStyle name="60% - Accent5 43" xfId="1197"/>
    <cellStyle name="60% - Accent5 44" xfId="1198"/>
    <cellStyle name="60% - Accent5 45" xfId="1199"/>
    <cellStyle name="60% - Accent5 46" xfId="1200"/>
    <cellStyle name="60% - Accent5 47" xfId="1201"/>
    <cellStyle name="60% - Accent5 48" xfId="1202"/>
    <cellStyle name="60% - Accent5 49" xfId="1203"/>
    <cellStyle name="60% - Accent5 5" xfId="1204"/>
    <cellStyle name="60% - Accent5 50" xfId="1205"/>
    <cellStyle name="60% - Accent5 51" xfId="1206"/>
    <cellStyle name="60% - Accent5 52" xfId="1207"/>
    <cellStyle name="60% - Accent5 53" xfId="1208"/>
    <cellStyle name="60% - Accent5 54" xfId="1209"/>
    <cellStyle name="60% - Accent5 55" xfId="1210"/>
    <cellStyle name="60% - Accent5 56" xfId="1211"/>
    <cellStyle name="60% - Accent5 57" xfId="1212"/>
    <cellStyle name="60% - Accent5 58" xfId="1213"/>
    <cellStyle name="60% - Accent5 59" xfId="1214"/>
    <cellStyle name="60% - Accent5 6" xfId="1215"/>
    <cellStyle name="60% - Accent5 60" xfId="1216"/>
    <cellStyle name="60% - Accent5 61" xfId="1217"/>
    <cellStyle name="60% - Accent5 62" xfId="1218"/>
    <cellStyle name="60% - Accent5 63" xfId="1219"/>
    <cellStyle name="60% - Accent5 64" xfId="1220"/>
    <cellStyle name="60% - Accent5 65" xfId="1221"/>
    <cellStyle name="60% - Accent5 66" xfId="1222"/>
    <cellStyle name="60% - Accent5 67" xfId="1223"/>
    <cellStyle name="60% - Accent5 68" xfId="1224"/>
    <cellStyle name="60% - Accent5 69" xfId="1225"/>
    <cellStyle name="60% - Accent5 7" xfId="1226"/>
    <cellStyle name="60% - Accent5 70" xfId="1227"/>
    <cellStyle name="60% - Accent5 71" xfId="1228"/>
    <cellStyle name="60% - Accent5 72" xfId="1229"/>
    <cellStyle name="60% - Accent5 8" xfId="1230"/>
    <cellStyle name="60% - Accent5 9" xfId="1231"/>
    <cellStyle name="60% - Accent6 10" xfId="1232"/>
    <cellStyle name="60% - Accent6 11" xfId="1233"/>
    <cellStyle name="60% - Accent6 12" xfId="1234"/>
    <cellStyle name="60% - Accent6 13" xfId="1235"/>
    <cellStyle name="60% - Accent6 14" xfId="1236"/>
    <cellStyle name="60% - Accent6 15" xfId="1237"/>
    <cellStyle name="60% - Accent6 16" xfId="1238"/>
    <cellStyle name="60% - Accent6 17" xfId="1239"/>
    <cellStyle name="60% - Accent6 18" xfId="1240"/>
    <cellStyle name="60% - Accent6 19" xfId="1241"/>
    <cellStyle name="60% - Accent6 2" xfId="1242"/>
    <cellStyle name="60% - Accent6 20" xfId="1243"/>
    <cellStyle name="60% - Accent6 21" xfId="1244"/>
    <cellStyle name="60% - Accent6 22" xfId="1245"/>
    <cellStyle name="60% - Accent6 23" xfId="1246"/>
    <cellStyle name="60% - Accent6 24" xfId="1247"/>
    <cellStyle name="60% - Accent6 25" xfId="1248"/>
    <cellStyle name="60% - Accent6 26" xfId="1249"/>
    <cellStyle name="60% - Accent6 27" xfId="1250"/>
    <cellStyle name="60% - Accent6 28" xfId="1251"/>
    <cellStyle name="60% - Accent6 29" xfId="1252"/>
    <cellStyle name="60% - Accent6 3" xfId="1253"/>
    <cellStyle name="60% - Accent6 30" xfId="1254"/>
    <cellStyle name="60% - Accent6 31" xfId="1255"/>
    <cellStyle name="60% - Accent6 32" xfId="1256"/>
    <cellStyle name="60% - Accent6 33" xfId="1257"/>
    <cellStyle name="60% - Accent6 34" xfId="1258"/>
    <cellStyle name="60% - Accent6 35" xfId="1259"/>
    <cellStyle name="60% - Accent6 36" xfId="1260"/>
    <cellStyle name="60% - Accent6 37" xfId="1261"/>
    <cellStyle name="60% - Accent6 38" xfId="1262"/>
    <cellStyle name="60% - Accent6 39" xfId="1263"/>
    <cellStyle name="60% - Accent6 4" xfId="1264"/>
    <cellStyle name="60% - Accent6 40" xfId="1265"/>
    <cellStyle name="60% - Accent6 41" xfId="1266"/>
    <cellStyle name="60% - Accent6 42" xfId="1267"/>
    <cellStyle name="60% - Accent6 43" xfId="1268"/>
    <cellStyle name="60% - Accent6 44" xfId="1269"/>
    <cellStyle name="60% - Accent6 45" xfId="1270"/>
    <cellStyle name="60% - Accent6 46" xfId="1271"/>
    <cellStyle name="60% - Accent6 47" xfId="1272"/>
    <cellStyle name="60% - Accent6 48" xfId="1273"/>
    <cellStyle name="60% - Accent6 49" xfId="1274"/>
    <cellStyle name="60% - Accent6 5" xfId="1275"/>
    <cellStyle name="60% - Accent6 50" xfId="1276"/>
    <cellStyle name="60% - Accent6 51" xfId="1277"/>
    <cellStyle name="60% - Accent6 52" xfId="1278"/>
    <cellStyle name="60% - Accent6 53" xfId="1279"/>
    <cellStyle name="60% - Accent6 54" xfId="1280"/>
    <cellStyle name="60% - Accent6 55" xfId="1281"/>
    <cellStyle name="60% - Accent6 56" xfId="1282"/>
    <cellStyle name="60% - Accent6 57" xfId="1283"/>
    <cellStyle name="60% - Accent6 58" xfId="1284"/>
    <cellStyle name="60% - Accent6 59" xfId="1285"/>
    <cellStyle name="60% - Accent6 6" xfId="1286"/>
    <cellStyle name="60% - Accent6 60" xfId="1287"/>
    <cellStyle name="60% - Accent6 61" xfId="1288"/>
    <cellStyle name="60% - Accent6 62" xfId="1289"/>
    <cellStyle name="60% - Accent6 63" xfId="1290"/>
    <cellStyle name="60% - Accent6 64" xfId="1291"/>
    <cellStyle name="60% - Accent6 65" xfId="1292"/>
    <cellStyle name="60% - Accent6 66" xfId="1293"/>
    <cellStyle name="60% - Accent6 67" xfId="1294"/>
    <cellStyle name="60% - Accent6 68" xfId="1295"/>
    <cellStyle name="60% - Accent6 69" xfId="1296"/>
    <cellStyle name="60% - Accent6 7" xfId="1297"/>
    <cellStyle name="60% - Accent6 70" xfId="1298"/>
    <cellStyle name="60% - Accent6 71" xfId="1299"/>
    <cellStyle name="60% - Accent6 72" xfId="1300"/>
    <cellStyle name="60% - Accent6 8" xfId="1301"/>
    <cellStyle name="60% - Accent6 9" xfId="1302"/>
    <cellStyle name="Accent1 10" xfId="1303"/>
    <cellStyle name="Accent1 11" xfId="1304"/>
    <cellStyle name="Accent1 12" xfId="1305"/>
    <cellStyle name="Accent1 13" xfId="1306"/>
    <cellStyle name="Accent1 14" xfId="1307"/>
    <cellStyle name="Accent1 15" xfId="1308"/>
    <cellStyle name="Accent1 16" xfId="1309"/>
    <cellStyle name="Accent1 17" xfId="1310"/>
    <cellStyle name="Accent1 18" xfId="1311"/>
    <cellStyle name="Accent1 19" xfId="1312"/>
    <cellStyle name="Accent1 2" xfId="1313"/>
    <cellStyle name="Accent1 20" xfId="1314"/>
    <cellStyle name="Accent1 21" xfId="1315"/>
    <cellStyle name="Accent1 22" xfId="1316"/>
    <cellStyle name="Accent1 23" xfId="1317"/>
    <cellStyle name="Accent1 24" xfId="1318"/>
    <cellStyle name="Accent1 25" xfId="1319"/>
    <cellStyle name="Accent1 26" xfId="1320"/>
    <cellStyle name="Accent1 27" xfId="1321"/>
    <cellStyle name="Accent1 28" xfId="1322"/>
    <cellStyle name="Accent1 29" xfId="1323"/>
    <cellStyle name="Accent1 3" xfId="1324"/>
    <cellStyle name="Accent1 30" xfId="1325"/>
    <cellStyle name="Accent1 31" xfId="1326"/>
    <cellStyle name="Accent1 32" xfId="1327"/>
    <cellStyle name="Accent1 33" xfId="1328"/>
    <cellStyle name="Accent1 34" xfId="1329"/>
    <cellStyle name="Accent1 35" xfId="1330"/>
    <cellStyle name="Accent1 36" xfId="1331"/>
    <cellStyle name="Accent1 37" xfId="1332"/>
    <cellStyle name="Accent1 38" xfId="1333"/>
    <cellStyle name="Accent1 39" xfId="1334"/>
    <cellStyle name="Accent1 4" xfId="1335"/>
    <cellStyle name="Accent1 40" xfId="1336"/>
    <cellStyle name="Accent1 41" xfId="1337"/>
    <cellStyle name="Accent1 42" xfId="1338"/>
    <cellStyle name="Accent1 43" xfId="1339"/>
    <cellStyle name="Accent1 44" xfId="1340"/>
    <cellStyle name="Accent1 45" xfId="1341"/>
    <cellStyle name="Accent1 46" xfId="1342"/>
    <cellStyle name="Accent1 47" xfId="1343"/>
    <cellStyle name="Accent1 48" xfId="1344"/>
    <cellStyle name="Accent1 49" xfId="1345"/>
    <cellStyle name="Accent1 5" xfId="1346"/>
    <cellStyle name="Accent1 50" xfId="1347"/>
    <cellStyle name="Accent1 51" xfId="1348"/>
    <cellStyle name="Accent1 52" xfId="1349"/>
    <cellStyle name="Accent1 53" xfId="1350"/>
    <cellStyle name="Accent1 54" xfId="1351"/>
    <cellStyle name="Accent1 55" xfId="1352"/>
    <cellStyle name="Accent1 56" xfId="1353"/>
    <cellStyle name="Accent1 57" xfId="1354"/>
    <cellStyle name="Accent1 58" xfId="1355"/>
    <cellStyle name="Accent1 59" xfId="1356"/>
    <cellStyle name="Accent1 6" xfId="1357"/>
    <cellStyle name="Accent1 60" xfId="1358"/>
    <cellStyle name="Accent1 61" xfId="1359"/>
    <cellStyle name="Accent1 62" xfId="1360"/>
    <cellStyle name="Accent1 63" xfId="1361"/>
    <cellStyle name="Accent1 64" xfId="1362"/>
    <cellStyle name="Accent1 65" xfId="1363"/>
    <cellStyle name="Accent1 66" xfId="1364"/>
    <cellStyle name="Accent1 67" xfId="1365"/>
    <cellStyle name="Accent1 68" xfId="1366"/>
    <cellStyle name="Accent1 69" xfId="1367"/>
    <cellStyle name="Accent1 7" xfId="1368"/>
    <cellStyle name="Accent1 70" xfId="1369"/>
    <cellStyle name="Accent1 71" xfId="1370"/>
    <cellStyle name="Accent1 72" xfId="1371"/>
    <cellStyle name="Accent1 8" xfId="1372"/>
    <cellStyle name="Accent1 9" xfId="1373"/>
    <cellStyle name="Accent2 10" xfId="1374"/>
    <cellStyle name="Accent2 11" xfId="1375"/>
    <cellStyle name="Accent2 12" xfId="1376"/>
    <cellStyle name="Accent2 13" xfId="1377"/>
    <cellStyle name="Accent2 14" xfId="1378"/>
    <cellStyle name="Accent2 15" xfId="1379"/>
    <cellStyle name="Accent2 16" xfId="1380"/>
    <cellStyle name="Accent2 17" xfId="1381"/>
    <cellStyle name="Accent2 18" xfId="1382"/>
    <cellStyle name="Accent2 19" xfId="1383"/>
    <cellStyle name="Accent2 2" xfId="1384"/>
    <cellStyle name="Accent2 20" xfId="1385"/>
    <cellStyle name="Accent2 21" xfId="1386"/>
    <cellStyle name="Accent2 22" xfId="1387"/>
    <cellStyle name="Accent2 23" xfId="1388"/>
    <cellStyle name="Accent2 24" xfId="1389"/>
    <cellStyle name="Accent2 25" xfId="1390"/>
    <cellStyle name="Accent2 26" xfId="1391"/>
    <cellStyle name="Accent2 27" xfId="1392"/>
    <cellStyle name="Accent2 28" xfId="1393"/>
    <cellStyle name="Accent2 29" xfId="1394"/>
    <cellStyle name="Accent2 3" xfId="1395"/>
    <cellStyle name="Accent2 30" xfId="1396"/>
    <cellStyle name="Accent2 31" xfId="1397"/>
    <cellStyle name="Accent2 32" xfId="1398"/>
    <cellStyle name="Accent2 33" xfId="1399"/>
    <cellStyle name="Accent2 34" xfId="1400"/>
    <cellStyle name="Accent2 35" xfId="1401"/>
    <cellStyle name="Accent2 36" xfId="1402"/>
    <cellStyle name="Accent2 37" xfId="1403"/>
    <cellStyle name="Accent2 38" xfId="1404"/>
    <cellStyle name="Accent2 39" xfId="1405"/>
    <cellStyle name="Accent2 4" xfId="1406"/>
    <cellStyle name="Accent2 40" xfId="1407"/>
    <cellStyle name="Accent2 41" xfId="1408"/>
    <cellStyle name="Accent2 42" xfId="1409"/>
    <cellStyle name="Accent2 43" xfId="1410"/>
    <cellStyle name="Accent2 44" xfId="1411"/>
    <cellStyle name="Accent2 45" xfId="1412"/>
    <cellStyle name="Accent2 46" xfId="1413"/>
    <cellStyle name="Accent2 47" xfId="1414"/>
    <cellStyle name="Accent2 48" xfId="1415"/>
    <cellStyle name="Accent2 49" xfId="1416"/>
    <cellStyle name="Accent2 5" xfId="1417"/>
    <cellStyle name="Accent2 50" xfId="1418"/>
    <cellStyle name="Accent2 51" xfId="1419"/>
    <cellStyle name="Accent2 52" xfId="1420"/>
    <cellStyle name="Accent2 53" xfId="1421"/>
    <cellStyle name="Accent2 54" xfId="1422"/>
    <cellStyle name="Accent2 55" xfId="1423"/>
    <cellStyle name="Accent2 56" xfId="1424"/>
    <cellStyle name="Accent2 57" xfId="1425"/>
    <cellStyle name="Accent2 58" xfId="1426"/>
    <cellStyle name="Accent2 59" xfId="1427"/>
    <cellStyle name="Accent2 6" xfId="1428"/>
    <cellStyle name="Accent2 60" xfId="1429"/>
    <cellStyle name="Accent2 61" xfId="1430"/>
    <cellStyle name="Accent2 62" xfId="1431"/>
    <cellStyle name="Accent2 63" xfId="1432"/>
    <cellStyle name="Accent2 64" xfId="1433"/>
    <cellStyle name="Accent2 65" xfId="1434"/>
    <cellStyle name="Accent2 66" xfId="1435"/>
    <cellStyle name="Accent2 67" xfId="1436"/>
    <cellStyle name="Accent2 68" xfId="1437"/>
    <cellStyle name="Accent2 69" xfId="1438"/>
    <cellStyle name="Accent2 7" xfId="1439"/>
    <cellStyle name="Accent2 70" xfId="1440"/>
    <cellStyle name="Accent2 71" xfId="1441"/>
    <cellStyle name="Accent2 72" xfId="1442"/>
    <cellStyle name="Accent2 8" xfId="1443"/>
    <cellStyle name="Accent2 9" xfId="1444"/>
    <cellStyle name="Accent3 10" xfId="1445"/>
    <cellStyle name="Accent3 11" xfId="1446"/>
    <cellStyle name="Accent3 12" xfId="1447"/>
    <cellStyle name="Accent3 13" xfId="1448"/>
    <cellStyle name="Accent3 14" xfId="1449"/>
    <cellStyle name="Accent3 15" xfId="1450"/>
    <cellStyle name="Accent3 16" xfId="1451"/>
    <cellStyle name="Accent3 17" xfId="1452"/>
    <cellStyle name="Accent3 18" xfId="1453"/>
    <cellStyle name="Accent3 19" xfId="1454"/>
    <cellStyle name="Accent3 2" xfId="1455"/>
    <cellStyle name="Accent3 20" xfId="1456"/>
    <cellStyle name="Accent3 21" xfId="1457"/>
    <cellStyle name="Accent3 22" xfId="1458"/>
    <cellStyle name="Accent3 23" xfId="1459"/>
    <cellStyle name="Accent3 24" xfId="1460"/>
    <cellStyle name="Accent3 25" xfId="1461"/>
    <cellStyle name="Accent3 26" xfId="1462"/>
    <cellStyle name="Accent3 27" xfId="1463"/>
    <cellStyle name="Accent3 28" xfId="1464"/>
    <cellStyle name="Accent3 29" xfId="1465"/>
    <cellStyle name="Accent3 3" xfId="1466"/>
    <cellStyle name="Accent3 30" xfId="1467"/>
    <cellStyle name="Accent3 31" xfId="1468"/>
    <cellStyle name="Accent3 32" xfId="1469"/>
    <cellStyle name="Accent3 33" xfId="1470"/>
    <cellStyle name="Accent3 34" xfId="1471"/>
    <cellStyle name="Accent3 35" xfId="1472"/>
    <cellStyle name="Accent3 36" xfId="1473"/>
    <cellStyle name="Accent3 37" xfId="1474"/>
    <cellStyle name="Accent3 38" xfId="1475"/>
    <cellStyle name="Accent3 39" xfId="1476"/>
    <cellStyle name="Accent3 4" xfId="1477"/>
    <cellStyle name="Accent3 40" xfId="1478"/>
    <cellStyle name="Accent3 41" xfId="1479"/>
    <cellStyle name="Accent3 42" xfId="1480"/>
    <cellStyle name="Accent3 43" xfId="1481"/>
    <cellStyle name="Accent3 44" xfId="1482"/>
    <cellStyle name="Accent3 45" xfId="1483"/>
    <cellStyle name="Accent3 46" xfId="1484"/>
    <cellStyle name="Accent3 47" xfId="1485"/>
    <cellStyle name="Accent3 48" xfId="1486"/>
    <cellStyle name="Accent3 49" xfId="1487"/>
    <cellStyle name="Accent3 5" xfId="1488"/>
    <cellStyle name="Accent3 50" xfId="1489"/>
    <cellStyle name="Accent3 51" xfId="1490"/>
    <cellStyle name="Accent3 52" xfId="1491"/>
    <cellStyle name="Accent3 53" xfId="1492"/>
    <cellStyle name="Accent3 54" xfId="1493"/>
    <cellStyle name="Accent3 55" xfId="1494"/>
    <cellStyle name="Accent3 56" xfId="1495"/>
    <cellStyle name="Accent3 57" xfId="1496"/>
    <cellStyle name="Accent3 58" xfId="1497"/>
    <cellStyle name="Accent3 59" xfId="1498"/>
    <cellStyle name="Accent3 6" xfId="1499"/>
    <cellStyle name="Accent3 60" xfId="1500"/>
    <cellStyle name="Accent3 61" xfId="1501"/>
    <cellStyle name="Accent3 62" xfId="1502"/>
    <cellStyle name="Accent3 63" xfId="1503"/>
    <cellStyle name="Accent3 64" xfId="1504"/>
    <cellStyle name="Accent3 65" xfId="1505"/>
    <cellStyle name="Accent3 66" xfId="1506"/>
    <cellStyle name="Accent3 67" xfId="1507"/>
    <cellStyle name="Accent3 68" xfId="1508"/>
    <cellStyle name="Accent3 69" xfId="1509"/>
    <cellStyle name="Accent3 7" xfId="1510"/>
    <cellStyle name="Accent3 70" xfId="1511"/>
    <cellStyle name="Accent3 71" xfId="1512"/>
    <cellStyle name="Accent3 72" xfId="1513"/>
    <cellStyle name="Accent3 8" xfId="1514"/>
    <cellStyle name="Accent3 9" xfId="1515"/>
    <cellStyle name="Accent4 10" xfId="1516"/>
    <cellStyle name="Accent4 11" xfId="1517"/>
    <cellStyle name="Accent4 12" xfId="1518"/>
    <cellStyle name="Accent4 13" xfId="1519"/>
    <cellStyle name="Accent4 14" xfId="1520"/>
    <cellStyle name="Accent4 15" xfId="1521"/>
    <cellStyle name="Accent4 16" xfId="1522"/>
    <cellStyle name="Accent4 17" xfId="1523"/>
    <cellStyle name="Accent4 18" xfId="1524"/>
    <cellStyle name="Accent4 19" xfId="1525"/>
    <cellStyle name="Accent4 2" xfId="1526"/>
    <cellStyle name="Accent4 20" xfId="1527"/>
    <cellStyle name="Accent4 21" xfId="1528"/>
    <cellStyle name="Accent4 22" xfId="1529"/>
    <cellStyle name="Accent4 23" xfId="1530"/>
    <cellStyle name="Accent4 24" xfId="1531"/>
    <cellStyle name="Accent4 25" xfId="1532"/>
    <cellStyle name="Accent4 26" xfId="1533"/>
    <cellStyle name="Accent4 27" xfId="1534"/>
    <cellStyle name="Accent4 28" xfId="1535"/>
    <cellStyle name="Accent4 29" xfId="1536"/>
    <cellStyle name="Accent4 3" xfId="1537"/>
    <cellStyle name="Accent4 30" xfId="1538"/>
    <cellStyle name="Accent4 31" xfId="1539"/>
    <cellStyle name="Accent4 32" xfId="1540"/>
    <cellStyle name="Accent4 33" xfId="1541"/>
    <cellStyle name="Accent4 34" xfId="1542"/>
    <cellStyle name="Accent4 35" xfId="1543"/>
    <cellStyle name="Accent4 36" xfId="1544"/>
    <cellStyle name="Accent4 37" xfId="1545"/>
    <cellStyle name="Accent4 38" xfId="1546"/>
    <cellStyle name="Accent4 39" xfId="1547"/>
    <cellStyle name="Accent4 4" xfId="1548"/>
    <cellStyle name="Accent4 40" xfId="1549"/>
    <cellStyle name="Accent4 41" xfId="1550"/>
    <cellStyle name="Accent4 42" xfId="1551"/>
    <cellStyle name="Accent4 43" xfId="1552"/>
    <cellStyle name="Accent4 44" xfId="1553"/>
    <cellStyle name="Accent4 45" xfId="1554"/>
    <cellStyle name="Accent4 46" xfId="1555"/>
    <cellStyle name="Accent4 47" xfId="1556"/>
    <cellStyle name="Accent4 48" xfId="1557"/>
    <cellStyle name="Accent4 49" xfId="1558"/>
    <cellStyle name="Accent4 5" xfId="1559"/>
    <cellStyle name="Accent4 50" xfId="1560"/>
    <cellStyle name="Accent4 51" xfId="1561"/>
    <cellStyle name="Accent4 52" xfId="1562"/>
    <cellStyle name="Accent4 53" xfId="1563"/>
    <cellStyle name="Accent4 54" xfId="1564"/>
    <cellStyle name="Accent4 55" xfId="1565"/>
    <cellStyle name="Accent4 56" xfId="1566"/>
    <cellStyle name="Accent4 57" xfId="1567"/>
    <cellStyle name="Accent4 58" xfId="1568"/>
    <cellStyle name="Accent4 59" xfId="1569"/>
    <cellStyle name="Accent4 6" xfId="1570"/>
    <cellStyle name="Accent4 60" xfId="1571"/>
    <cellStyle name="Accent4 61" xfId="1572"/>
    <cellStyle name="Accent4 62" xfId="1573"/>
    <cellStyle name="Accent4 63" xfId="1574"/>
    <cellStyle name="Accent4 64" xfId="1575"/>
    <cellStyle name="Accent4 65" xfId="1576"/>
    <cellStyle name="Accent4 66" xfId="1577"/>
    <cellStyle name="Accent4 67" xfId="1578"/>
    <cellStyle name="Accent4 68" xfId="1579"/>
    <cellStyle name="Accent4 69" xfId="1580"/>
    <cellStyle name="Accent4 7" xfId="1581"/>
    <cellStyle name="Accent4 70" xfId="1582"/>
    <cellStyle name="Accent4 71" xfId="1583"/>
    <cellStyle name="Accent4 72" xfId="1584"/>
    <cellStyle name="Accent4 8" xfId="1585"/>
    <cellStyle name="Accent4 9" xfId="1586"/>
    <cellStyle name="Accent5 10" xfId="1587"/>
    <cellStyle name="Accent5 11" xfId="1588"/>
    <cellStyle name="Accent5 12" xfId="1589"/>
    <cellStyle name="Accent5 13" xfId="1590"/>
    <cellStyle name="Accent5 14" xfId="1591"/>
    <cellStyle name="Accent5 15" xfId="1592"/>
    <cellStyle name="Accent5 16" xfId="1593"/>
    <cellStyle name="Accent5 17" xfId="1594"/>
    <cellStyle name="Accent5 18" xfId="1595"/>
    <cellStyle name="Accent5 19" xfId="1596"/>
    <cellStyle name="Accent5 2" xfId="1597"/>
    <cellStyle name="Accent5 20" xfId="1598"/>
    <cellStyle name="Accent5 21" xfId="1599"/>
    <cellStyle name="Accent5 22" xfId="1600"/>
    <cellStyle name="Accent5 23" xfId="1601"/>
    <cellStyle name="Accent5 24" xfId="1602"/>
    <cellStyle name="Accent5 25" xfId="1603"/>
    <cellStyle name="Accent5 26" xfId="1604"/>
    <cellStyle name="Accent5 27" xfId="1605"/>
    <cellStyle name="Accent5 28" xfId="1606"/>
    <cellStyle name="Accent5 29" xfId="1607"/>
    <cellStyle name="Accent5 3" xfId="1608"/>
    <cellStyle name="Accent5 30" xfId="1609"/>
    <cellStyle name="Accent5 31" xfId="1610"/>
    <cellStyle name="Accent5 32" xfId="1611"/>
    <cellStyle name="Accent5 33" xfId="1612"/>
    <cellStyle name="Accent5 34" xfId="1613"/>
    <cellStyle name="Accent5 35" xfId="1614"/>
    <cellStyle name="Accent5 36" xfId="1615"/>
    <cellStyle name="Accent5 37" xfId="1616"/>
    <cellStyle name="Accent5 38" xfId="1617"/>
    <cellStyle name="Accent5 39" xfId="1618"/>
    <cellStyle name="Accent5 4" xfId="1619"/>
    <cellStyle name="Accent5 40" xfId="1620"/>
    <cellStyle name="Accent5 41" xfId="1621"/>
    <cellStyle name="Accent5 42" xfId="1622"/>
    <cellStyle name="Accent5 43" xfId="1623"/>
    <cellStyle name="Accent5 44" xfId="1624"/>
    <cellStyle name="Accent5 45" xfId="1625"/>
    <cellStyle name="Accent5 46" xfId="1626"/>
    <cellStyle name="Accent5 47" xfId="1627"/>
    <cellStyle name="Accent5 48" xfId="1628"/>
    <cellStyle name="Accent5 49" xfId="1629"/>
    <cellStyle name="Accent5 5" xfId="1630"/>
    <cellStyle name="Accent5 50" xfId="1631"/>
    <cellStyle name="Accent5 51" xfId="1632"/>
    <cellStyle name="Accent5 52" xfId="1633"/>
    <cellStyle name="Accent5 53" xfId="1634"/>
    <cellStyle name="Accent5 54" xfId="1635"/>
    <cellStyle name="Accent5 55" xfId="1636"/>
    <cellStyle name="Accent5 56" xfId="1637"/>
    <cellStyle name="Accent5 57" xfId="1638"/>
    <cellStyle name="Accent5 58" xfId="1639"/>
    <cellStyle name="Accent5 59" xfId="1640"/>
    <cellStyle name="Accent5 6" xfId="1641"/>
    <cellStyle name="Accent5 60" xfId="1642"/>
    <cellStyle name="Accent5 61" xfId="1643"/>
    <cellStyle name="Accent5 62" xfId="1644"/>
    <cellStyle name="Accent5 63" xfId="1645"/>
    <cellStyle name="Accent5 64" xfId="1646"/>
    <cellStyle name="Accent5 65" xfId="1647"/>
    <cellStyle name="Accent5 66" xfId="1648"/>
    <cellStyle name="Accent5 67" xfId="1649"/>
    <cellStyle name="Accent5 68" xfId="1650"/>
    <cellStyle name="Accent5 69" xfId="1651"/>
    <cellStyle name="Accent5 7" xfId="1652"/>
    <cellStyle name="Accent5 70" xfId="1653"/>
    <cellStyle name="Accent5 71" xfId="1654"/>
    <cellStyle name="Accent5 72" xfId="1655"/>
    <cellStyle name="Accent5 8" xfId="1656"/>
    <cellStyle name="Accent5 9" xfId="1657"/>
    <cellStyle name="Accent6 10" xfId="1658"/>
    <cellStyle name="Accent6 11" xfId="1659"/>
    <cellStyle name="Accent6 12" xfId="1660"/>
    <cellStyle name="Accent6 13" xfId="1661"/>
    <cellStyle name="Accent6 14" xfId="1662"/>
    <cellStyle name="Accent6 15" xfId="1663"/>
    <cellStyle name="Accent6 16" xfId="1664"/>
    <cellStyle name="Accent6 17" xfId="1665"/>
    <cellStyle name="Accent6 18" xfId="1666"/>
    <cellStyle name="Accent6 19" xfId="1667"/>
    <cellStyle name="Accent6 2" xfId="1668"/>
    <cellStyle name="Accent6 20" xfId="1669"/>
    <cellStyle name="Accent6 21" xfId="1670"/>
    <cellStyle name="Accent6 22" xfId="1671"/>
    <cellStyle name="Accent6 23" xfId="1672"/>
    <cellStyle name="Accent6 24" xfId="1673"/>
    <cellStyle name="Accent6 25" xfId="1674"/>
    <cellStyle name="Accent6 26" xfId="1675"/>
    <cellStyle name="Accent6 27" xfId="1676"/>
    <cellStyle name="Accent6 28" xfId="1677"/>
    <cellStyle name="Accent6 29" xfId="1678"/>
    <cellStyle name="Accent6 3" xfId="1679"/>
    <cellStyle name="Accent6 30" xfId="1680"/>
    <cellStyle name="Accent6 31" xfId="1681"/>
    <cellStyle name="Accent6 32" xfId="1682"/>
    <cellStyle name="Accent6 33" xfId="1683"/>
    <cellStyle name="Accent6 34" xfId="1684"/>
    <cellStyle name="Accent6 35" xfId="1685"/>
    <cellStyle name="Accent6 36" xfId="1686"/>
    <cellStyle name="Accent6 37" xfId="1687"/>
    <cellStyle name="Accent6 38" xfId="1688"/>
    <cellStyle name="Accent6 39" xfId="1689"/>
    <cellStyle name="Accent6 4" xfId="1690"/>
    <cellStyle name="Accent6 40" xfId="1691"/>
    <cellStyle name="Accent6 41" xfId="1692"/>
    <cellStyle name="Accent6 42" xfId="1693"/>
    <cellStyle name="Accent6 43" xfId="1694"/>
    <cellStyle name="Accent6 44" xfId="1695"/>
    <cellStyle name="Accent6 45" xfId="1696"/>
    <cellStyle name="Accent6 46" xfId="1697"/>
    <cellStyle name="Accent6 47" xfId="1698"/>
    <cellStyle name="Accent6 48" xfId="1699"/>
    <cellStyle name="Accent6 49" xfId="1700"/>
    <cellStyle name="Accent6 5" xfId="1701"/>
    <cellStyle name="Accent6 50" xfId="1702"/>
    <cellStyle name="Accent6 51" xfId="1703"/>
    <cellStyle name="Accent6 52" xfId="1704"/>
    <cellStyle name="Accent6 53" xfId="1705"/>
    <cellStyle name="Accent6 54" xfId="1706"/>
    <cellStyle name="Accent6 55" xfId="1707"/>
    <cellStyle name="Accent6 56" xfId="1708"/>
    <cellStyle name="Accent6 57" xfId="1709"/>
    <cellStyle name="Accent6 58" xfId="1710"/>
    <cellStyle name="Accent6 59" xfId="1711"/>
    <cellStyle name="Accent6 6" xfId="1712"/>
    <cellStyle name="Accent6 60" xfId="1713"/>
    <cellStyle name="Accent6 61" xfId="1714"/>
    <cellStyle name="Accent6 62" xfId="1715"/>
    <cellStyle name="Accent6 63" xfId="1716"/>
    <cellStyle name="Accent6 64" xfId="1717"/>
    <cellStyle name="Accent6 65" xfId="1718"/>
    <cellStyle name="Accent6 66" xfId="1719"/>
    <cellStyle name="Accent6 67" xfId="1720"/>
    <cellStyle name="Accent6 68" xfId="1721"/>
    <cellStyle name="Accent6 69" xfId="1722"/>
    <cellStyle name="Accent6 7" xfId="1723"/>
    <cellStyle name="Accent6 70" xfId="1724"/>
    <cellStyle name="Accent6 71" xfId="1725"/>
    <cellStyle name="Accent6 72" xfId="1726"/>
    <cellStyle name="Accent6 8" xfId="1727"/>
    <cellStyle name="Accent6 9" xfId="1728"/>
    <cellStyle name="Bad 10" xfId="1729"/>
    <cellStyle name="Bad 11" xfId="1730"/>
    <cellStyle name="Bad 12" xfId="1731"/>
    <cellStyle name="Bad 13" xfId="1732"/>
    <cellStyle name="Bad 14" xfId="1733"/>
    <cellStyle name="Bad 15" xfId="1734"/>
    <cellStyle name="Bad 16" xfId="1735"/>
    <cellStyle name="Bad 17" xfId="1736"/>
    <cellStyle name="Bad 18" xfId="1737"/>
    <cellStyle name="Bad 19" xfId="1738"/>
    <cellStyle name="Bad 2" xfId="1739"/>
    <cellStyle name="Bad 20" xfId="1740"/>
    <cellStyle name="Bad 21" xfId="1741"/>
    <cellStyle name="Bad 22" xfId="1742"/>
    <cellStyle name="Bad 23" xfId="1743"/>
    <cellStyle name="Bad 24" xfId="1744"/>
    <cellStyle name="Bad 25" xfId="1745"/>
    <cellStyle name="Bad 26" xfId="1746"/>
    <cellStyle name="Bad 27" xfId="1747"/>
    <cellStyle name="Bad 28" xfId="1748"/>
    <cellStyle name="Bad 29" xfId="1749"/>
    <cellStyle name="Bad 3" xfId="1750"/>
    <cellStyle name="Bad 30" xfId="1751"/>
    <cellStyle name="Bad 31" xfId="1752"/>
    <cellStyle name="Bad 32" xfId="1753"/>
    <cellStyle name="Bad 33" xfId="1754"/>
    <cellStyle name="Bad 34" xfId="1755"/>
    <cellStyle name="Bad 35" xfId="1756"/>
    <cellStyle name="Bad 36" xfId="1757"/>
    <cellStyle name="Bad 37" xfId="1758"/>
    <cellStyle name="Bad 38" xfId="1759"/>
    <cellStyle name="Bad 39" xfId="1760"/>
    <cellStyle name="Bad 4" xfId="1761"/>
    <cellStyle name="Bad 40" xfId="1762"/>
    <cellStyle name="Bad 41" xfId="1763"/>
    <cellStyle name="Bad 42" xfId="1764"/>
    <cellStyle name="Bad 43" xfId="1765"/>
    <cellStyle name="Bad 44" xfId="1766"/>
    <cellStyle name="Bad 45" xfId="1767"/>
    <cellStyle name="Bad 46" xfId="1768"/>
    <cellStyle name="Bad 47" xfId="1769"/>
    <cellStyle name="Bad 48" xfId="1770"/>
    <cellStyle name="Bad 49" xfId="1771"/>
    <cellStyle name="Bad 5" xfId="1772"/>
    <cellStyle name="Bad 50" xfId="1773"/>
    <cellStyle name="Bad 51" xfId="1774"/>
    <cellStyle name="Bad 52" xfId="1775"/>
    <cellStyle name="Bad 53" xfId="1776"/>
    <cellStyle name="Bad 54" xfId="1777"/>
    <cellStyle name="Bad 55" xfId="1778"/>
    <cellStyle name="Bad 56" xfId="1779"/>
    <cellStyle name="Bad 57" xfId="1780"/>
    <cellStyle name="Bad 58" xfId="1781"/>
    <cellStyle name="Bad 59" xfId="1782"/>
    <cellStyle name="Bad 6" xfId="1783"/>
    <cellStyle name="Bad 60" xfId="1784"/>
    <cellStyle name="Bad 61" xfId="1785"/>
    <cellStyle name="Bad 62" xfId="1786"/>
    <cellStyle name="Bad 63" xfId="1787"/>
    <cellStyle name="Bad 64" xfId="1788"/>
    <cellStyle name="Bad 65" xfId="1789"/>
    <cellStyle name="Bad 66" xfId="1790"/>
    <cellStyle name="Bad 67" xfId="1791"/>
    <cellStyle name="Bad 68" xfId="1792"/>
    <cellStyle name="Bad 69" xfId="1793"/>
    <cellStyle name="Bad 7" xfId="1794"/>
    <cellStyle name="Bad 70" xfId="1795"/>
    <cellStyle name="Bad 71" xfId="1796"/>
    <cellStyle name="Bad 72" xfId="1797"/>
    <cellStyle name="Bad 8" xfId="1798"/>
    <cellStyle name="Bad 9" xfId="1799"/>
    <cellStyle name="Calculation 10" xfId="1800"/>
    <cellStyle name="Calculation 11" xfId="1801"/>
    <cellStyle name="Calculation 12" xfId="1802"/>
    <cellStyle name="Calculation 13" xfId="1803"/>
    <cellStyle name="Calculation 14" xfId="1804"/>
    <cellStyle name="Calculation 15" xfId="1805"/>
    <cellStyle name="Calculation 16" xfId="1806"/>
    <cellStyle name="Calculation 17" xfId="1807"/>
    <cellStyle name="Calculation 18" xfId="1808"/>
    <cellStyle name="Calculation 19" xfId="1809"/>
    <cellStyle name="Calculation 2" xfId="1810"/>
    <cellStyle name="Calculation 20" xfId="1811"/>
    <cellStyle name="Calculation 21" xfId="1812"/>
    <cellStyle name="Calculation 22" xfId="1813"/>
    <cellStyle name="Calculation 23" xfId="1814"/>
    <cellStyle name="Calculation 24" xfId="1815"/>
    <cellStyle name="Calculation 25" xfId="1816"/>
    <cellStyle name="Calculation 26" xfId="1817"/>
    <cellStyle name="Calculation 27" xfId="1818"/>
    <cellStyle name="Calculation 28" xfId="1819"/>
    <cellStyle name="Calculation 29" xfId="1820"/>
    <cellStyle name="Calculation 3" xfId="1821"/>
    <cellStyle name="Calculation 30" xfId="1822"/>
    <cellStyle name="Calculation 31" xfId="1823"/>
    <cellStyle name="Calculation 32" xfId="1824"/>
    <cellStyle name="Calculation 33" xfId="1825"/>
    <cellStyle name="Calculation 34" xfId="1826"/>
    <cellStyle name="Calculation 35" xfId="1827"/>
    <cellStyle name="Calculation 36" xfId="1828"/>
    <cellStyle name="Calculation 37" xfId="1829"/>
    <cellStyle name="Calculation 38" xfId="1830"/>
    <cellStyle name="Calculation 39" xfId="1831"/>
    <cellStyle name="Calculation 4" xfId="1832"/>
    <cellStyle name="Calculation 40" xfId="1833"/>
    <cellStyle name="Calculation 41" xfId="1834"/>
    <cellStyle name="Calculation 42" xfId="1835"/>
    <cellStyle name="Calculation 43" xfId="1836"/>
    <cellStyle name="Calculation 44" xfId="1837"/>
    <cellStyle name="Calculation 45" xfId="1838"/>
    <cellStyle name="Calculation 46" xfId="1839"/>
    <cellStyle name="Calculation 47" xfId="1840"/>
    <cellStyle name="Calculation 48" xfId="1841"/>
    <cellStyle name="Calculation 49" xfId="1842"/>
    <cellStyle name="Calculation 5" xfId="1843"/>
    <cellStyle name="Calculation 50" xfId="1844"/>
    <cellStyle name="Calculation 51" xfId="1845"/>
    <cellStyle name="Calculation 52" xfId="1846"/>
    <cellStyle name="Calculation 53" xfId="1847"/>
    <cellStyle name="Calculation 54" xfId="1848"/>
    <cellStyle name="Calculation 55" xfId="1849"/>
    <cellStyle name="Calculation 56" xfId="1850"/>
    <cellStyle name="Calculation 57" xfId="1851"/>
    <cellStyle name="Calculation 58" xfId="1852"/>
    <cellStyle name="Calculation 59" xfId="1853"/>
    <cellStyle name="Calculation 6" xfId="1854"/>
    <cellStyle name="Calculation 60" xfId="1855"/>
    <cellStyle name="Calculation 61" xfId="1856"/>
    <cellStyle name="Calculation 62" xfId="1857"/>
    <cellStyle name="Calculation 63" xfId="1858"/>
    <cellStyle name="Calculation 64" xfId="1859"/>
    <cellStyle name="Calculation 65" xfId="1860"/>
    <cellStyle name="Calculation 66" xfId="1861"/>
    <cellStyle name="Calculation 67" xfId="1862"/>
    <cellStyle name="Calculation 68" xfId="1863"/>
    <cellStyle name="Calculation 69" xfId="1864"/>
    <cellStyle name="Calculation 7" xfId="1865"/>
    <cellStyle name="Calculation 70" xfId="1866"/>
    <cellStyle name="Calculation 71" xfId="1867"/>
    <cellStyle name="Calculation 72" xfId="1868"/>
    <cellStyle name="Calculation 8" xfId="1869"/>
    <cellStyle name="Calculation 9" xfId="1870"/>
    <cellStyle name="Check Cell 10" xfId="1871"/>
    <cellStyle name="Check Cell 11" xfId="1872"/>
    <cellStyle name="Check Cell 12" xfId="1873"/>
    <cellStyle name="Check Cell 13" xfId="1874"/>
    <cellStyle name="Check Cell 14" xfId="1875"/>
    <cellStyle name="Check Cell 15" xfId="1876"/>
    <cellStyle name="Check Cell 16" xfId="1877"/>
    <cellStyle name="Check Cell 17" xfId="1878"/>
    <cellStyle name="Check Cell 18" xfId="1879"/>
    <cellStyle name="Check Cell 19" xfId="1880"/>
    <cellStyle name="Check Cell 2" xfId="1881"/>
    <cellStyle name="Check Cell 20" xfId="1882"/>
    <cellStyle name="Check Cell 21" xfId="1883"/>
    <cellStyle name="Check Cell 22" xfId="1884"/>
    <cellStyle name="Check Cell 23" xfId="1885"/>
    <cellStyle name="Check Cell 24" xfId="1886"/>
    <cellStyle name="Check Cell 25" xfId="1887"/>
    <cellStyle name="Check Cell 26" xfId="1888"/>
    <cellStyle name="Check Cell 27" xfId="1889"/>
    <cellStyle name="Check Cell 28" xfId="1890"/>
    <cellStyle name="Check Cell 29" xfId="1891"/>
    <cellStyle name="Check Cell 3" xfId="1892"/>
    <cellStyle name="Check Cell 30" xfId="1893"/>
    <cellStyle name="Check Cell 31" xfId="1894"/>
    <cellStyle name="Check Cell 32" xfId="1895"/>
    <cellStyle name="Check Cell 33" xfId="1896"/>
    <cellStyle name="Check Cell 34" xfId="1897"/>
    <cellStyle name="Check Cell 35" xfId="1898"/>
    <cellStyle name="Check Cell 36" xfId="1899"/>
    <cellStyle name="Check Cell 37" xfId="1900"/>
    <cellStyle name="Check Cell 38" xfId="1901"/>
    <cellStyle name="Check Cell 39" xfId="1902"/>
    <cellStyle name="Check Cell 4" xfId="1903"/>
    <cellStyle name="Check Cell 40" xfId="1904"/>
    <cellStyle name="Check Cell 41" xfId="1905"/>
    <cellStyle name="Check Cell 42" xfId="1906"/>
    <cellStyle name="Check Cell 43" xfId="1907"/>
    <cellStyle name="Check Cell 44" xfId="1908"/>
    <cellStyle name="Check Cell 45" xfId="1909"/>
    <cellStyle name="Check Cell 46" xfId="1910"/>
    <cellStyle name="Check Cell 47" xfId="1911"/>
    <cellStyle name="Check Cell 48" xfId="1912"/>
    <cellStyle name="Check Cell 49" xfId="1913"/>
    <cellStyle name="Check Cell 5" xfId="1914"/>
    <cellStyle name="Check Cell 50" xfId="1915"/>
    <cellStyle name="Check Cell 51" xfId="1916"/>
    <cellStyle name="Check Cell 52" xfId="1917"/>
    <cellStyle name="Check Cell 53" xfId="1918"/>
    <cellStyle name="Check Cell 54" xfId="1919"/>
    <cellStyle name="Check Cell 55" xfId="1920"/>
    <cellStyle name="Check Cell 56" xfId="1921"/>
    <cellStyle name="Check Cell 57" xfId="1922"/>
    <cellStyle name="Check Cell 58" xfId="1923"/>
    <cellStyle name="Check Cell 59" xfId="1924"/>
    <cellStyle name="Check Cell 6" xfId="1925"/>
    <cellStyle name="Check Cell 60" xfId="1926"/>
    <cellStyle name="Check Cell 61" xfId="1927"/>
    <cellStyle name="Check Cell 62" xfId="1928"/>
    <cellStyle name="Check Cell 63" xfId="1929"/>
    <cellStyle name="Check Cell 64" xfId="1930"/>
    <cellStyle name="Check Cell 65" xfId="1931"/>
    <cellStyle name="Check Cell 66" xfId="1932"/>
    <cellStyle name="Check Cell 67" xfId="1933"/>
    <cellStyle name="Check Cell 68" xfId="1934"/>
    <cellStyle name="Check Cell 69" xfId="1935"/>
    <cellStyle name="Check Cell 7" xfId="1936"/>
    <cellStyle name="Check Cell 70" xfId="1937"/>
    <cellStyle name="Check Cell 71" xfId="1938"/>
    <cellStyle name="Check Cell 72" xfId="1939"/>
    <cellStyle name="Check Cell 8" xfId="1940"/>
    <cellStyle name="Check Cell 9" xfId="1941"/>
    <cellStyle name="ColumnAttributeAbovePrompt" xfId="1942"/>
    <cellStyle name="ColumnAttributePrompt" xfId="1943"/>
    <cellStyle name="ColumnAttributeValue" xfId="1944"/>
    <cellStyle name="ColumnHeadingPrompt" xfId="1945"/>
    <cellStyle name="ColumnHeadingValue" xfId="1946"/>
    <cellStyle name="Explanatory Text 10" xfId="1947"/>
    <cellStyle name="Explanatory Text 11" xfId="1948"/>
    <cellStyle name="Explanatory Text 12" xfId="1949"/>
    <cellStyle name="Explanatory Text 13" xfId="1950"/>
    <cellStyle name="Explanatory Text 14" xfId="1951"/>
    <cellStyle name="Explanatory Text 15" xfId="1952"/>
    <cellStyle name="Explanatory Text 16" xfId="1953"/>
    <cellStyle name="Explanatory Text 17" xfId="1954"/>
    <cellStyle name="Explanatory Text 18" xfId="1955"/>
    <cellStyle name="Explanatory Text 19" xfId="1956"/>
    <cellStyle name="Explanatory Text 2" xfId="1957"/>
    <cellStyle name="Explanatory Text 20" xfId="1958"/>
    <cellStyle name="Explanatory Text 21" xfId="1959"/>
    <cellStyle name="Explanatory Text 22" xfId="1960"/>
    <cellStyle name="Explanatory Text 23" xfId="1961"/>
    <cellStyle name="Explanatory Text 24" xfId="1962"/>
    <cellStyle name="Explanatory Text 25" xfId="1963"/>
    <cellStyle name="Explanatory Text 26" xfId="1964"/>
    <cellStyle name="Explanatory Text 27" xfId="1965"/>
    <cellStyle name="Explanatory Text 28" xfId="1966"/>
    <cellStyle name="Explanatory Text 29" xfId="1967"/>
    <cellStyle name="Explanatory Text 3" xfId="1968"/>
    <cellStyle name="Explanatory Text 30" xfId="1969"/>
    <cellStyle name="Explanatory Text 31" xfId="1970"/>
    <cellStyle name="Explanatory Text 32" xfId="1971"/>
    <cellStyle name="Explanatory Text 33" xfId="1972"/>
    <cellStyle name="Explanatory Text 34" xfId="1973"/>
    <cellStyle name="Explanatory Text 35" xfId="1974"/>
    <cellStyle name="Explanatory Text 36" xfId="1975"/>
    <cellStyle name="Explanatory Text 37" xfId="1976"/>
    <cellStyle name="Explanatory Text 38" xfId="1977"/>
    <cellStyle name="Explanatory Text 39" xfId="1978"/>
    <cellStyle name="Explanatory Text 4" xfId="1979"/>
    <cellStyle name="Explanatory Text 40" xfId="1980"/>
    <cellStyle name="Explanatory Text 41" xfId="1981"/>
    <cellStyle name="Explanatory Text 42" xfId="1982"/>
    <cellStyle name="Explanatory Text 43" xfId="1983"/>
    <cellStyle name="Explanatory Text 44" xfId="1984"/>
    <cellStyle name="Explanatory Text 45" xfId="1985"/>
    <cellStyle name="Explanatory Text 46" xfId="1986"/>
    <cellStyle name="Explanatory Text 47" xfId="1987"/>
    <cellStyle name="Explanatory Text 48" xfId="1988"/>
    <cellStyle name="Explanatory Text 49" xfId="1989"/>
    <cellStyle name="Explanatory Text 5" xfId="1990"/>
    <cellStyle name="Explanatory Text 50" xfId="1991"/>
    <cellStyle name="Explanatory Text 51" xfId="1992"/>
    <cellStyle name="Explanatory Text 52" xfId="1993"/>
    <cellStyle name="Explanatory Text 53" xfId="1994"/>
    <cellStyle name="Explanatory Text 54" xfId="1995"/>
    <cellStyle name="Explanatory Text 55" xfId="1996"/>
    <cellStyle name="Explanatory Text 56" xfId="1997"/>
    <cellStyle name="Explanatory Text 57" xfId="1998"/>
    <cellStyle name="Explanatory Text 58" xfId="1999"/>
    <cellStyle name="Explanatory Text 59" xfId="2000"/>
    <cellStyle name="Explanatory Text 6" xfId="2001"/>
    <cellStyle name="Explanatory Text 60" xfId="2002"/>
    <cellStyle name="Explanatory Text 61" xfId="2003"/>
    <cellStyle name="Explanatory Text 62" xfId="2004"/>
    <cellStyle name="Explanatory Text 63" xfId="2005"/>
    <cellStyle name="Explanatory Text 64" xfId="2006"/>
    <cellStyle name="Explanatory Text 65" xfId="2007"/>
    <cellStyle name="Explanatory Text 66" xfId="2008"/>
    <cellStyle name="Explanatory Text 67" xfId="2009"/>
    <cellStyle name="Explanatory Text 68" xfId="2010"/>
    <cellStyle name="Explanatory Text 69" xfId="2011"/>
    <cellStyle name="Explanatory Text 7" xfId="2012"/>
    <cellStyle name="Explanatory Text 70" xfId="2013"/>
    <cellStyle name="Explanatory Text 71" xfId="2014"/>
    <cellStyle name="Explanatory Text 72" xfId="2015"/>
    <cellStyle name="Explanatory Text 8" xfId="2016"/>
    <cellStyle name="Explanatory Text 9" xfId="2017"/>
    <cellStyle name="Good 10" xfId="2018"/>
    <cellStyle name="Good 11" xfId="2019"/>
    <cellStyle name="Good 12" xfId="2020"/>
    <cellStyle name="Good 13" xfId="2021"/>
    <cellStyle name="Good 14" xfId="2022"/>
    <cellStyle name="Good 15" xfId="2023"/>
    <cellStyle name="Good 16" xfId="2024"/>
    <cellStyle name="Good 17" xfId="2025"/>
    <cellStyle name="Good 18" xfId="2026"/>
    <cellStyle name="Good 19" xfId="2027"/>
    <cellStyle name="Good 2" xfId="2028"/>
    <cellStyle name="Good 20" xfId="2029"/>
    <cellStyle name="Good 21" xfId="2030"/>
    <cellStyle name="Good 22" xfId="2031"/>
    <cellStyle name="Good 23" xfId="2032"/>
    <cellStyle name="Good 24" xfId="2033"/>
    <cellStyle name="Good 25" xfId="2034"/>
    <cellStyle name="Good 26" xfId="2035"/>
    <cellStyle name="Good 27" xfId="2036"/>
    <cellStyle name="Good 28" xfId="2037"/>
    <cellStyle name="Good 29" xfId="2038"/>
    <cellStyle name="Good 3" xfId="2039"/>
    <cellStyle name="Good 30" xfId="2040"/>
    <cellStyle name="Good 31" xfId="2041"/>
    <cellStyle name="Good 32" xfId="2042"/>
    <cellStyle name="Good 33" xfId="2043"/>
    <cellStyle name="Good 34" xfId="2044"/>
    <cellStyle name="Good 35" xfId="2045"/>
    <cellStyle name="Good 36" xfId="2046"/>
    <cellStyle name="Good 37" xfId="2047"/>
    <cellStyle name="Good 38" xfId="2048"/>
    <cellStyle name="Good 39" xfId="2049"/>
    <cellStyle name="Good 4" xfId="2050"/>
    <cellStyle name="Good 40" xfId="2051"/>
    <cellStyle name="Good 41" xfId="2052"/>
    <cellStyle name="Good 42" xfId="2053"/>
    <cellStyle name="Good 43" xfId="2054"/>
    <cellStyle name="Good 44" xfId="2055"/>
    <cellStyle name="Good 45" xfId="2056"/>
    <cellStyle name="Good 46" xfId="2057"/>
    <cellStyle name="Good 47" xfId="2058"/>
    <cellStyle name="Good 48" xfId="2059"/>
    <cellStyle name="Good 49" xfId="2060"/>
    <cellStyle name="Good 5" xfId="2061"/>
    <cellStyle name="Good 50" xfId="2062"/>
    <cellStyle name="Good 51" xfId="2063"/>
    <cellStyle name="Good 52" xfId="2064"/>
    <cellStyle name="Good 53" xfId="2065"/>
    <cellStyle name="Good 54" xfId="2066"/>
    <cellStyle name="Good 55" xfId="2067"/>
    <cellStyle name="Good 56" xfId="2068"/>
    <cellStyle name="Good 57" xfId="2069"/>
    <cellStyle name="Good 58" xfId="2070"/>
    <cellStyle name="Good 59" xfId="2071"/>
    <cellStyle name="Good 6" xfId="2072"/>
    <cellStyle name="Good 60" xfId="2073"/>
    <cellStyle name="Good 61" xfId="2074"/>
    <cellStyle name="Good 62" xfId="2075"/>
    <cellStyle name="Good 63" xfId="2076"/>
    <cellStyle name="Good 64" xfId="2077"/>
    <cellStyle name="Good 65" xfId="2078"/>
    <cellStyle name="Good 66" xfId="2079"/>
    <cellStyle name="Good 67" xfId="2080"/>
    <cellStyle name="Good 68" xfId="2081"/>
    <cellStyle name="Good 69" xfId="2082"/>
    <cellStyle name="Good 7" xfId="2083"/>
    <cellStyle name="Good 70" xfId="2084"/>
    <cellStyle name="Good 71" xfId="2085"/>
    <cellStyle name="Good 72" xfId="2086"/>
    <cellStyle name="Good 8" xfId="2087"/>
    <cellStyle name="Good 9" xfId="2088"/>
    <cellStyle name="Heading 1 10" xfId="2089"/>
    <cellStyle name="Heading 1 11" xfId="2090"/>
    <cellStyle name="Heading 1 12" xfId="2091"/>
    <cellStyle name="Heading 1 13" xfId="2092"/>
    <cellStyle name="Heading 1 14" xfId="2093"/>
    <cellStyle name="Heading 1 15" xfId="2094"/>
    <cellStyle name="Heading 1 16" xfId="2095"/>
    <cellStyle name="Heading 1 17" xfId="2096"/>
    <cellStyle name="Heading 1 18" xfId="2097"/>
    <cellStyle name="Heading 1 19" xfId="2098"/>
    <cellStyle name="Heading 1 2" xfId="2099"/>
    <cellStyle name="Heading 1 20" xfId="2100"/>
    <cellStyle name="Heading 1 21" xfId="2101"/>
    <cellStyle name="Heading 1 22" xfId="2102"/>
    <cellStyle name="Heading 1 23" xfId="2103"/>
    <cellStyle name="Heading 1 24" xfId="2104"/>
    <cellStyle name="Heading 1 25" xfId="2105"/>
    <cellStyle name="Heading 1 26" xfId="2106"/>
    <cellStyle name="Heading 1 27" xfId="2107"/>
    <cellStyle name="Heading 1 28" xfId="2108"/>
    <cellStyle name="Heading 1 29" xfId="2109"/>
    <cellStyle name="Heading 1 3" xfId="2110"/>
    <cellStyle name="Heading 1 30" xfId="2111"/>
    <cellStyle name="Heading 1 31" xfId="2112"/>
    <cellStyle name="Heading 1 32" xfId="2113"/>
    <cellStyle name="Heading 1 33" xfId="2114"/>
    <cellStyle name="Heading 1 34" xfId="2115"/>
    <cellStyle name="Heading 1 35" xfId="2116"/>
    <cellStyle name="Heading 1 36" xfId="2117"/>
    <cellStyle name="Heading 1 37" xfId="2118"/>
    <cellStyle name="Heading 1 38" xfId="2119"/>
    <cellStyle name="Heading 1 39" xfId="2120"/>
    <cellStyle name="Heading 1 4" xfId="2121"/>
    <cellStyle name="Heading 1 40" xfId="2122"/>
    <cellStyle name="Heading 1 41" xfId="2123"/>
    <cellStyle name="Heading 1 42" xfId="2124"/>
    <cellStyle name="Heading 1 43" xfId="2125"/>
    <cellStyle name="Heading 1 44" xfId="2126"/>
    <cellStyle name="Heading 1 45" xfId="2127"/>
    <cellStyle name="Heading 1 46" xfId="2128"/>
    <cellStyle name="Heading 1 47" xfId="2129"/>
    <cellStyle name="Heading 1 48" xfId="2130"/>
    <cellStyle name="Heading 1 49" xfId="2131"/>
    <cellStyle name="Heading 1 5" xfId="2132"/>
    <cellStyle name="Heading 1 50" xfId="2133"/>
    <cellStyle name="Heading 1 51" xfId="2134"/>
    <cellStyle name="Heading 1 52" xfId="2135"/>
    <cellStyle name="Heading 1 53" xfId="2136"/>
    <cellStyle name="Heading 1 54" xfId="2137"/>
    <cellStyle name="Heading 1 55" xfId="2138"/>
    <cellStyle name="Heading 1 56" xfId="2139"/>
    <cellStyle name="Heading 1 57" xfId="2140"/>
    <cellStyle name="Heading 1 58" xfId="2141"/>
    <cellStyle name="Heading 1 59" xfId="2142"/>
    <cellStyle name="Heading 1 6" xfId="2143"/>
    <cellStyle name="Heading 1 60" xfId="2144"/>
    <cellStyle name="Heading 1 61" xfId="2145"/>
    <cellStyle name="Heading 1 62" xfId="2146"/>
    <cellStyle name="Heading 1 63" xfId="2147"/>
    <cellStyle name="Heading 1 64" xfId="2148"/>
    <cellStyle name="Heading 1 65" xfId="2149"/>
    <cellStyle name="Heading 1 66" xfId="2150"/>
    <cellStyle name="Heading 1 67" xfId="2151"/>
    <cellStyle name="Heading 1 68" xfId="2152"/>
    <cellStyle name="Heading 1 69" xfId="2153"/>
    <cellStyle name="Heading 1 7" xfId="2154"/>
    <cellStyle name="Heading 1 70" xfId="2155"/>
    <cellStyle name="Heading 1 71" xfId="2156"/>
    <cellStyle name="Heading 1 72" xfId="2157"/>
    <cellStyle name="Heading 1 8" xfId="2158"/>
    <cellStyle name="Heading 1 9" xfId="2159"/>
    <cellStyle name="Heading 2 10" xfId="2160"/>
    <cellStyle name="Heading 2 11" xfId="2161"/>
    <cellStyle name="Heading 2 12" xfId="2162"/>
    <cellStyle name="Heading 2 13" xfId="2163"/>
    <cellStyle name="Heading 2 14" xfId="2164"/>
    <cellStyle name="Heading 2 15" xfId="2165"/>
    <cellStyle name="Heading 2 16" xfId="2166"/>
    <cellStyle name="Heading 2 17" xfId="2167"/>
    <cellStyle name="Heading 2 18" xfId="2168"/>
    <cellStyle name="Heading 2 19" xfId="2169"/>
    <cellStyle name="Heading 2 2" xfId="2170"/>
    <cellStyle name="Heading 2 20" xfId="2171"/>
    <cellStyle name="Heading 2 21" xfId="2172"/>
    <cellStyle name="Heading 2 22" xfId="2173"/>
    <cellStyle name="Heading 2 23" xfId="2174"/>
    <cellStyle name="Heading 2 24" xfId="2175"/>
    <cellStyle name="Heading 2 25" xfId="2176"/>
    <cellStyle name="Heading 2 26" xfId="2177"/>
    <cellStyle name="Heading 2 27" xfId="2178"/>
    <cellStyle name="Heading 2 28" xfId="2179"/>
    <cellStyle name="Heading 2 29" xfId="2180"/>
    <cellStyle name="Heading 2 3" xfId="2181"/>
    <cellStyle name="Heading 2 30" xfId="2182"/>
    <cellStyle name="Heading 2 31" xfId="2183"/>
    <cellStyle name="Heading 2 32" xfId="2184"/>
    <cellStyle name="Heading 2 33" xfId="2185"/>
    <cellStyle name="Heading 2 34" xfId="2186"/>
    <cellStyle name="Heading 2 35" xfId="2187"/>
    <cellStyle name="Heading 2 36" xfId="2188"/>
    <cellStyle name="Heading 2 37" xfId="2189"/>
    <cellStyle name="Heading 2 38" xfId="2190"/>
    <cellStyle name="Heading 2 39" xfId="2191"/>
    <cellStyle name="Heading 2 4" xfId="2192"/>
    <cellStyle name="Heading 2 40" xfId="2193"/>
    <cellStyle name="Heading 2 41" xfId="2194"/>
    <cellStyle name="Heading 2 42" xfId="2195"/>
    <cellStyle name="Heading 2 43" xfId="2196"/>
    <cellStyle name="Heading 2 44" xfId="2197"/>
    <cellStyle name="Heading 2 45" xfId="2198"/>
    <cellStyle name="Heading 2 46" xfId="2199"/>
    <cellStyle name="Heading 2 47" xfId="2200"/>
    <cellStyle name="Heading 2 48" xfId="2201"/>
    <cellStyle name="Heading 2 49" xfId="2202"/>
    <cellStyle name="Heading 2 5" xfId="2203"/>
    <cellStyle name="Heading 2 50" xfId="2204"/>
    <cellStyle name="Heading 2 51" xfId="2205"/>
    <cellStyle name="Heading 2 52" xfId="2206"/>
    <cellStyle name="Heading 2 53" xfId="2207"/>
    <cellStyle name="Heading 2 54" xfId="2208"/>
    <cellStyle name="Heading 2 55" xfId="2209"/>
    <cellStyle name="Heading 2 56" xfId="2210"/>
    <cellStyle name="Heading 2 57" xfId="2211"/>
    <cellStyle name="Heading 2 58" xfId="2212"/>
    <cellStyle name="Heading 2 59" xfId="2213"/>
    <cellStyle name="Heading 2 6" xfId="2214"/>
    <cellStyle name="Heading 2 60" xfId="2215"/>
    <cellStyle name="Heading 2 61" xfId="2216"/>
    <cellStyle name="Heading 2 62" xfId="2217"/>
    <cellStyle name="Heading 2 63" xfId="2218"/>
    <cellStyle name="Heading 2 64" xfId="2219"/>
    <cellStyle name="Heading 2 65" xfId="2220"/>
    <cellStyle name="Heading 2 66" xfId="2221"/>
    <cellStyle name="Heading 2 67" xfId="2222"/>
    <cellStyle name="Heading 2 68" xfId="2223"/>
    <cellStyle name="Heading 2 69" xfId="2224"/>
    <cellStyle name="Heading 2 7" xfId="2225"/>
    <cellStyle name="Heading 2 70" xfId="2226"/>
    <cellStyle name="Heading 2 71" xfId="2227"/>
    <cellStyle name="Heading 2 72" xfId="2228"/>
    <cellStyle name="Heading 2 8" xfId="2229"/>
    <cellStyle name="Heading 2 9" xfId="2230"/>
    <cellStyle name="Heading 3 10" xfId="2231"/>
    <cellStyle name="Heading 3 11" xfId="2232"/>
    <cellStyle name="Heading 3 12" xfId="2233"/>
    <cellStyle name="Heading 3 13" xfId="2234"/>
    <cellStyle name="Heading 3 14" xfId="2235"/>
    <cellStyle name="Heading 3 15" xfId="2236"/>
    <cellStyle name="Heading 3 16" xfId="2237"/>
    <cellStyle name="Heading 3 17" xfId="2238"/>
    <cellStyle name="Heading 3 18" xfId="2239"/>
    <cellStyle name="Heading 3 19" xfId="2240"/>
    <cellStyle name="Heading 3 2" xfId="2241"/>
    <cellStyle name="Heading 3 20" xfId="2242"/>
    <cellStyle name="Heading 3 21" xfId="2243"/>
    <cellStyle name="Heading 3 22" xfId="2244"/>
    <cellStyle name="Heading 3 23" xfId="2245"/>
    <cellStyle name="Heading 3 24" xfId="2246"/>
    <cellStyle name="Heading 3 25" xfId="2247"/>
    <cellStyle name="Heading 3 26" xfId="2248"/>
    <cellStyle name="Heading 3 27" xfId="2249"/>
    <cellStyle name="Heading 3 28" xfId="2250"/>
    <cellStyle name="Heading 3 29" xfId="2251"/>
    <cellStyle name="Heading 3 3" xfId="2252"/>
    <cellStyle name="Heading 3 30" xfId="2253"/>
    <cellStyle name="Heading 3 31" xfId="2254"/>
    <cellStyle name="Heading 3 32" xfId="2255"/>
    <cellStyle name="Heading 3 33" xfId="2256"/>
    <cellStyle name="Heading 3 34" xfId="2257"/>
    <cellStyle name="Heading 3 35" xfId="2258"/>
    <cellStyle name="Heading 3 36" xfId="2259"/>
    <cellStyle name="Heading 3 37" xfId="2260"/>
    <cellStyle name="Heading 3 38" xfId="2261"/>
    <cellStyle name="Heading 3 39" xfId="2262"/>
    <cellStyle name="Heading 3 4" xfId="2263"/>
    <cellStyle name="Heading 3 40" xfId="2264"/>
    <cellStyle name="Heading 3 41" xfId="2265"/>
    <cellStyle name="Heading 3 42" xfId="2266"/>
    <cellStyle name="Heading 3 43" xfId="2267"/>
    <cellStyle name="Heading 3 44" xfId="2268"/>
    <cellStyle name="Heading 3 45" xfId="2269"/>
    <cellStyle name="Heading 3 46" xfId="2270"/>
    <cellStyle name="Heading 3 47" xfId="2271"/>
    <cellStyle name="Heading 3 48" xfId="2272"/>
    <cellStyle name="Heading 3 49" xfId="2273"/>
    <cellStyle name="Heading 3 5" xfId="2274"/>
    <cellStyle name="Heading 3 50" xfId="2275"/>
    <cellStyle name="Heading 3 51" xfId="2276"/>
    <cellStyle name="Heading 3 52" xfId="2277"/>
    <cellStyle name="Heading 3 53" xfId="2278"/>
    <cellStyle name="Heading 3 54" xfId="2279"/>
    <cellStyle name="Heading 3 55" xfId="2280"/>
    <cellStyle name="Heading 3 56" xfId="2281"/>
    <cellStyle name="Heading 3 57" xfId="2282"/>
    <cellStyle name="Heading 3 58" xfId="2283"/>
    <cellStyle name="Heading 3 59" xfId="2284"/>
    <cellStyle name="Heading 3 6" xfId="2285"/>
    <cellStyle name="Heading 3 60" xfId="2286"/>
    <cellStyle name="Heading 3 61" xfId="2287"/>
    <cellStyle name="Heading 3 62" xfId="2288"/>
    <cellStyle name="Heading 3 63" xfId="2289"/>
    <cellStyle name="Heading 3 64" xfId="2290"/>
    <cellStyle name="Heading 3 65" xfId="2291"/>
    <cellStyle name="Heading 3 66" xfId="2292"/>
    <cellStyle name="Heading 3 67" xfId="2293"/>
    <cellStyle name="Heading 3 68" xfId="2294"/>
    <cellStyle name="Heading 3 69" xfId="2295"/>
    <cellStyle name="Heading 3 7" xfId="2296"/>
    <cellStyle name="Heading 3 70" xfId="2297"/>
    <cellStyle name="Heading 3 71" xfId="2298"/>
    <cellStyle name="Heading 3 72" xfId="2299"/>
    <cellStyle name="Heading 3 8" xfId="2300"/>
    <cellStyle name="Heading 3 9" xfId="2301"/>
    <cellStyle name="Heading 4 10" xfId="2302"/>
    <cellStyle name="Heading 4 11" xfId="2303"/>
    <cellStyle name="Heading 4 12" xfId="2304"/>
    <cellStyle name="Heading 4 13" xfId="2305"/>
    <cellStyle name="Heading 4 14" xfId="2306"/>
    <cellStyle name="Heading 4 15" xfId="2307"/>
    <cellStyle name="Heading 4 16" xfId="2308"/>
    <cellStyle name="Heading 4 17" xfId="2309"/>
    <cellStyle name="Heading 4 18" xfId="2310"/>
    <cellStyle name="Heading 4 19" xfId="2311"/>
    <cellStyle name="Heading 4 2" xfId="2312"/>
    <cellStyle name="Heading 4 20" xfId="2313"/>
    <cellStyle name="Heading 4 21" xfId="2314"/>
    <cellStyle name="Heading 4 22" xfId="2315"/>
    <cellStyle name="Heading 4 23" xfId="2316"/>
    <cellStyle name="Heading 4 24" xfId="2317"/>
    <cellStyle name="Heading 4 25" xfId="2318"/>
    <cellStyle name="Heading 4 26" xfId="2319"/>
    <cellStyle name="Heading 4 27" xfId="2320"/>
    <cellStyle name="Heading 4 28" xfId="2321"/>
    <cellStyle name="Heading 4 29" xfId="2322"/>
    <cellStyle name="Heading 4 3" xfId="2323"/>
    <cellStyle name="Heading 4 30" xfId="2324"/>
    <cellStyle name="Heading 4 31" xfId="2325"/>
    <cellStyle name="Heading 4 32" xfId="2326"/>
    <cellStyle name="Heading 4 33" xfId="2327"/>
    <cellStyle name="Heading 4 34" xfId="2328"/>
    <cellStyle name="Heading 4 35" xfId="2329"/>
    <cellStyle name="Heading 4 36" xfId="2330"/>
    <cellStyle name="Heading 4 37" xfId="2331"/>
    <cellStyle name="Heading 4 38" xfId="2332"/>
    <cellStyle name="Heading 4 39" xfId="2333"/>
    <cellStyle name="Heading 4 4" xfId="2334"/>
    <cellStyle name="Heading 4 40" xfId="2335"/>
    <cellStyle name="Heading 4 41" xfId="2336"/>
    <cellStyle name="Heading 4 42" xfId="2337"/>
    <cellStyle name="Heading 4 43" xfId="2338"/>
    <cellStyle name="Heading 4 44" xfId="2339"/>
    <cellStyle name="Heading 4 45" xfId="2340"/>
    <cellStyle name="Heading 4 46" xfId="2341"/>
    <cellStyle name="Heading 4 47" xfId="2342"/>
    <cellStyle name="Heading 4 48" xfId="2343"/>
    <cellStyle name="Heading 4 49" xfId="2344"/>
    <cellStyle name="Heading 4 5" xfId="2345"/>
    <cellStyle name="Heading 4 50" xfId="2346"/>
    <cellStyle name="Heading 4 51" xfId="2347"/>
    <cellStyle name="Heading 4 52" xfId="2348"/>
    <cellStyle name="Heading 4 53" xfId="2349"/>
    <cellStyle name="Heading 4 54" xfId="2350"/>
    <cellStyle name="Heading 4 55" xfId="2351"/>
    <cellStyle name="Heading 4 56" xfId="2352"/>
    <cellStyle name="Heading 4 57" xfId="2353"/>
    <cellStyle name="Heading 4 58" xfId="2354"/>
    <cellStyle name="Heading 4 59" xfId="2355"/>
    <cellStyle name="Heading 4 6" xfId="2356"/>
    <cellStyle name="Heading 4 60" xfId="2357"/>
    <cellStyle name="Heading 4 61" xfId="2358"/>
    <cellStyle name="Heading 4 62" xfId="2359"/>
    <cellStyle name="Heading 4 63" xfId="2360"/>
    <cellStyle name="Heading 4 64" xfId="2361"/>
    <cellStyle name="Heading 4 65" xfId="2362"/>
    <cellStyle name="Heading 4 66" xfId="2363"/>
    <cellStyle name="Heading 4 67" xfId="2364"/>
    <cellStyle name="Heading 4 68" xfId="2365"/>
    <cellStyle name="Heading 4 69" xfId="2366"/>
    <cellStyle name="Heading 4 7" xfId="2367"/>
    <cellStyle name="Heading 4 70" xfId="2368"/>
    <cellStyle name="Heading 4 71" xfId="2369"/>
    <cellStyle name="Heading 4 72" xfId="2370"/>
    <cellStyle name="Heading 4 8" xfId="2371"/>
    <cellStyle name="Heading 4 9" xfId="2372"/>
    <cellStyle name="Input 10" xfId="2373"/>
    <cellStyle name="Input 11" xfId="2374"/>
    <cellStyle name="Input 12" xfId="2375"/>
    <cellStyle name="Input 13" xfId="2376"/>
    <cellStyle name="Input 14" xfId="2377"/>
    <cellStyle name="Input 15" xfId="2378"/>
    <cellStyle name="Input 16" xfId="2379"/>
    <cellStyle name="Input 17" xfId="2380"/>
    <cellStyle name="Input 18" xfId="2381"/>
    <cellStyle name="Input 19" xfId="2382"/>
    <cellStyle name="Input 2" xfId="2383"/>
    <cellStyle name="Input 20" xfId="2384"/>
    <cellStyle name="Input 21" xfId="2385"/>
    <cellStyle name="Input 22" xfId="2386"/>
    <cellStyle name="Input 23" xfId="2387"/>
    <cellStyle name="Input 24" xfId="2388"/>
    <cellStyle name="Input 25" xfId="2389"/>
    <cellStyle name="Input 26" xfId="2390"/>
    <cellStyle name="Input 27" xfId="2391"/>
    <cellStyle name="Input 28" xfId="2392"/>
    <cellStyle name="Input 29" xfId="2393"/>
    <cellStyle name="Input 3" xfId="2394"/>
    <cellStyle name="Input 30" xfId="2395"/>
    <cellStyle name="Input 31" xfId="2396"/>
    <cellStyle name="Input 32" xfId="2397"/>
    <cellStyle name="Input 33" xfId="2398"/>
    <cellStyle name="Input 34" xfId="2399"/>
    <cellStyle name="Input 35" xfId="2400"/>
    <cellStyle name="Input 36" xfId="2401"/>
    <cellStyle name="Input 37" xfId="2402"/>
    <cellStyle name="Input 38" xfId="2403"/>
    <cellStyle name="Input 39" xfId="2404"/>
    <cellStyle name="Input 4" xfId="2405"/>
    <cellStyle name="Input 40" xfId="2406"/>
    <cellStyle name="Input 41" xfId="2407"/>
    <cellStyle name="Input 42" xfId="2408"/>
    <cellStyle name="Input 43" xfId="2409"/>
    <cellStyle name="Input 44" xfId="2410"/>
    <cellStyle name="Input 45" xfId="2411"/>
    <cellStyle name="Input 46" xfId="2412"/>
    <cellStyle name="Input 47" xfId="2413"/>
    <cellStyle name="Input 48" xfId="2414"/>
    <cellStyle name="Input 49" xfId="2415"/>
    <cellStyle name="Input 5" xfId="2416"/>
    <cellStyle name="Input 50" xfId="2417"/>
    <cellStyle name="Input 51" xfId="2418"/>
    <cellStyle name="Input 52" xfId="2419"/>
    <cellStyle name="Input 53" xfId="2420"/>
    <cellStyle name="Input 54" xfId="2421"/>
    <cellStyle name="Input 55" xfId="2422"/>
    <cellStyle name="Input 56" xfId="2423"/>
    <cellStyle name="Input 57" xfId="2424"/>
    <cellStyle name="Input 58" xfId="2425"/>
    <cellStyle name="Input 59" xfId="2426"/>
    <cellStyle name="Input 6" xfId="2427"/>
    <cellStyle name="Input 60" xfId="2428"/>
    <cellStyle name="Input 61" xfId="2429"/>
    <cellStyle name="Input 62" xfId="2430"/>
    <cellStyle name="Input 63" xfId="2431"/>
    <cellStyle name="Input 64" xfId="2432"/>
    <cellStyle name="Input 65" xfId="2433"/>
    <cellStyle name="Input 66" xfId="2434"/>
    <cellStyle name="Input 67" xfId="2435"/>
    <cellStyle name="Input 68" xfId="2436"/>
    <cellStyle name="Input 69" xfId="2437"/>
    <cellStyle name="Input 7" xfId="2438"/>
    <cellStyle name="Input 70" xfId="2439"/>
    <cellStyle name="Input 71" xfId="2440"/>
    <cellStyle name="Input 72" xfId="2441"/>
    <cellStyle name="Input 8" xfId="2442"/>
    <cellStyle name="Input 9" xfId="2443"/>
    <cellStyle name="LineItemPrompt" xfId="2444"/>
    <cellStyle name="LineItemValue" xfId="2445"/>
    <cellStyle name="Linked Cell 10" xfId="2446"/>
    <cellStyle name="Linked Cell 11" xfId="2447"/>
    <cellStyle name="Linked Cell 12" xfId="2448"/>
    <cellStyle name="Linked Cell 13" xfId="2449"/>
    <cellStyle name="Linked Cell 14" xfId="2450"/>
    <cellStyle name="Linked Cell 15" xfId="2451"/>
    <cellStyle name="Linked Cell 16" xfId="2452"/>
    <cellStyle name="Linked Cell 17" xfId="2453"/>
    <cellStyle name="Linked Cell 18" xfId="2454"/>
    <cellStyle name="Linked Cell 19" xfId="2455"/>
    <cellStyle name="Linked Cell 2" xfId="2456"/>
    <cellStyle name="Linked Cell 20" xfId="2457"/>
    <cellStyle name="Linked Cell 21" xfId="2458"/>
    <cellStyle name="Linked Cell 22" xfId="2459"/>
    <cellStyle name="Linked Cell 23" xfId="2460"/>
    <cellStyle name="Linked Cell 24" xfId="2461"/>
    <cellStyle name="Linked Cell 25" xfId="2462"/>
    <cellStyle name="Linked Cell 26" xfId="2463"/>
    <cellStyle name="Linked Cell 27" xfId="2464"/>
    <cellStyle name="Linked Cell 28" xfId="2465"/>
    <cellStyle name="Linked Cell 29" xfId="2466"/>
    <cellStyle name="Linked Cell 3" xfId="2467"/>
    <cellStyle name="Linked Cell 30" xfId="2468"/>
    <cellStyle name="Linked Cell 31" xfId="2469"/>
    <cellStyle name="Linked Cell 32" xfId="2470"/>
    <cellStyle name="Linked Cell 33" xfId="2471"/>
    <cellStyle name="Linked Cell 34" xfId="2472"/>
    <cellStyle name="Linked Cell 35" xfId="2473"/>
    <cellStyle name="Linked Cell 36" xfId="2474"/>
    <cellStyle name="Linked Cell 37" xfId="2475"/>
    <cellStyle name="Linked Cell 38" xfId="2476"/>
    <cellStyle name="Linked Cell 39" xfId="2477"/>
    <cellStyle name="Linked Cell 4" xfId="2478"/>
    <cellStyle name="Linked Cell 40" xfId="2479"/>
    <cellStyle name="Linked Cell 41" xfId="2480"/>
    <cellStyle name="Linked Cell 42" xfId="2481"/>
    <cellStyle name="Linked Cell 43" xfId="2482"/>
    <cellStyle name="Linked Cell 44" xfId="2483"/>
    <cellStyle name="Linked Cell 45" xfId="2484"/>
    <cellStyle name="Linked Cell 46" xfId="2485"/>
    <cellStyle name="Linked Cell 47" xfId="2486"/>
    <cellStyle name="Linked Cell 48" xfId="2487"/>
    <cellStyle name="Linked Cell 49" xfId="2488"/>
    <cellStyle name="Linked Cell 5" xfId="2489"/>
    <cellStyle name="Linked Cell 50" xfId="2490"/>
    <cellStyle name="Linked Cell 51" xfId="2491"/>
    <cellStyle name="Linked Cell 52" xfId="2492"/>
    <cellStyle name="Linked Cell 53" xfId="2493"/>
    <cellStyle name="Linked Cell 54" xfId="2494"/>
    <cellStyle name="Linked Cell 55" xfId="2495"/>
    <cellStyle name="Linked Cell 56" xfId="2496"/>
    <cellStyle name="Linked Cell 57" xfId="2497"/>
    <cellStyle name="Linked Cell 58" xfId="2498"/>
    <cellStyle name="Linked Cell 59" xfId="2499"/>
    <cellStyle name="Linked Cell 6" xfId="2500"/>
    <cellStyle name="Linked Cell 60" xfId="2501"/>
    <cellStyle name="Linked Cell 61" xfId="2502"/>
    <cellStyle name="Linked Cell 62" xfId="2503"/>
    <cellStyle name="Linked Cell 63" xfId="2504"/>
    <cellStyle name="Linked Cell 64" xfId="2505"/>
    <cellStyle name="Linked Cell 65" xfId="2506"/>
    <cellStyle name="Linked Cell 66" xfId="2507"/>
    <cellStyle name="Linked Cell 67" xfId="2508"/>
    <cellStyle name="Linked Cell 68" xfId="2509"/>
    <cellStyle name="Linked Cell 69" xfId="2510"/>
    <cellStyle name="Linked Cell 7" xfId="2511"/>
    <cellStyle name="Linked Cell 70" xfId="2512"/>
    <cellStyle name="Linked Cell 71" xfId="2513"/>
    <cellStyle name="Linked Cell 72" xfId="2514"/>
    <cellStyle name="Linked Cell 8" xfId="2515"/>
    <cellStyle name="Linked Cell 9" xfId="2516"/>
    <cellStyle name="Manual-Input" xfId="2517"/>
    <cellStyle name="Neutral 10" xfId="2518"/>
    <cellStyle name="Neutral 11" xfId="2519"/>
    <cellStyle name="Neutral 12" xfId="2520"/>
    <cellStyle name="Neutral 13" xfId="2521"/>
    <cellStyle name="Neutral 14" xfId="2522"/>
    <cellStyle name="Neutral 15" xfId="2523"/>
    <cellStyle name="Neutral 16" xfId="2524"/>
    <cellStyle name="Neutral 17" xfId="2525"/>
    <cellStyle name="Neutral 18" xfId="2526"/>
    <cellStyle name="Neutral 19" xfId="2527"/>
    <cellStyle name="Neutral 2" xfId="2528"/>
    <cellStyle name="Neutral 20" xfId="2529"/>
    <cellStyle name="Neutral 21" xfId="2530"/>
    <cellStyle name="Neutral 22" xfId="2531"/>
    <cellStyle name="Neutral 23" xfId="2532"/>
    <cellStyle name="Neutral 24" xfId="2533"/>
    <cellStyle name="Neutral 25" xfId="2534"/>
    <cellStyle name="Neutral 26" xfId="2535"/>
    <cellStyle name="Neutral 27" xfId="2536"/>
    <cellStyle name="Neutral 28" xfId="2537"/>
    <cellStyle name="Neutral 29" xfId="2538"/>
    <cellStyle name="Neutral 3" xfId="2539"/>
    <cellStyle name="Neutral 30" xfId="2540"/>
    <cellStyle name="Neutral 31" xfId="2541"/>
    <cellStyle name="Neutral 32" xfId="2542"/>
    <cellStyle name="Neutral 33" xfId="2543"/>
    <cellStyle name="Neutral 34" xfId="2544"/>
    <cellStyle name="Neutral 35" xfId="2545"/>
    <cellStyle name="Neutral 36" xfId="2546"/>
    <cellStyle name="Neutral 37" xfId="2547"/>
    <cellStyle name="Neutral 38" xfId="2548"/>
    <cellStyle name="Neutral 39" xfId="2549"/>
    <cellStyle name="Neutral 4" xfId="2550"/>
    <cellStyle name="Neutral 40" xfId="2551"/>
    <cellStyle name="Neutral 41" xfId="2552"/>
    <cellStyle name="Neutral 42" xfId="2553"/>
    <cellStyle name="Neutral 43" xfId="2554"/>
    <cellStyle name="Neutral 44" xfId="2555"/>
    <cellStyle name="Neutral 45" xfId="2556"/>
    <cellStyle name="Neutral 46" xfId="2557"/>
    <cellStyle name="Neutral 47" xfId="2558"/>
    <cellStyle name="Neutral 48" xfId="2559"/>
    <cellStyle name="Neutral 49" xfId="2560"/>
    <cellStyle name="Neutral 5" xfId="2561"/>
    <cellStyle name="Neutral 50" xfId="2562"/>
    <cellStyle name="Neutral 51" xfId="2563"/>
    <cellStyle name="Neutral 52" xfId="2564"/>
    <cellStyle name="Neutral 53" xfId="2565"/>
    <cellStyle name="Neutral 54" xfId="2566"/>
    <cellStyle name="Neutral 55" xfId="2567"/>
    <cellStyle name="Neutral 56" xfId="2568"/>
    <cellStyle name="Neutral 57" xfId="2569"/>
    <cellStyle name="Neutral 58" xfId="2570"/>
    <cellStyle name="Neutral 59" xfId="2571"/>
    <cellStyle name="Neutral 6" xfId="2572"/>
    <cellStyle name="Neutral 60" xfId="2573"/>
    <cellStyle name="Neutral 61" xfId="2574"/>
    <cellStyle name="Neutral 62" xfId="2575"/>
    <cellStyle name="Neutral 63" xfId="2576"/>
    <cellStyle name="Neutral 64" xfId="2577"/>
    <cellStyle name="Neutral 65" xfId="2578"/>
    <cellStyle name="Neutral 66" xfId="2579"/>
    <cellStyle name="Neutral 67" xfId="2580"/>
    <cellStyle name="Neutral 68" xfId="2581"/>
    <cellStyle name="Neutral 69" xfId="2582"/>
    <cellStyle name="Neutral 7" xfId="2583"/>
    <cellStyle name="Neutral 70" xfId="2584"/>
    <cellStyle name="Neutral 71" xfId="2585"/>
    <cellStyle name="Neutral 72" xfId="2586"/>
    <cellStyle name="Neutral 8" xfId="2587"/>
    <cellStyle name="Neutral 9" xfId="2588"/>
    <cellStyle name="Normal 11" xfId="2589"/>
    <cellStyle name="Normal 12" xfId="2590"/>
    <cellStyle name="Normal 13" xfId="2591"/>
    <cellStyle name="Normal 14" xfId="2592"/>
    <cellStyle name="Normal 15" xfId="2593"/>
    <cellStyle name="Normal 16" xfId="2594"/>
    <cellStyle name="Normal 17" xfId="2595"/>
    <cellStyle name="Normal 18" xfId="2596"/>
    <cellStyle name="Normal 19" xfId="2597"/>
    <cellStyle name="Normal 20" xfId="2598"/>
    <cellStyle name="Normal 21" xfId="2599"/>
    <cellStyle name="Normal 22" xfId="2600"/>
    <cellStyle name="Normal 23" xfId="2601"/>
    <cellStyle name="Normal 24" xfId="2602"/>
    <cellStyle name="Normal 25" xfId="2603"/>
    <cellStyle name="Normal 26" xfId="2604"/>
    <cellStyle name="Normal 27" xfId="2605"/>
    <cellStyle name="Normal 28" xfId="2606"/>
    <cellStyle name="Normal 29" xfId="2607"/>
    <cellStyle name="Normal 30" xfId="2608"/>
    <cellStyle name="Normal 31" xfId="2609"/>
    <cellStyle name="Normal 32" xfId="2610"/>
    <cellStyle name="Normal 33" xfId="2611"/>
    <cellStyle name="Normal 34" xfId="2612"/>
    <cellStyle name="Normal 35" xfId="2613"/>
    <cellStyle name="Normal 36" xfId="2614"/>
    <cellStyle name="Normal 37" xfId="2615"/>
    <cellStyle name="Normal 38" xfId="2616"/>
    <cellStyle name="Normal 39" xfId="2617"/>
    <cellStyle name="Normal 4" xfId="2618"/>
    <cellStyle name="Normal 40" xfId="2619"/>
    <cellStyle name="Normal 40 2" xfId="2620"/>
    <cellStyle name="Normal 41" xfId="2621"/>
    <cellStyle name="Normal 42" xfId="2622"/>
    <cellStyle name="Normal 43" xfId="2623"/>
    <cellStyle name="Normal 44" xfId="2624"/>
    <cellStyle name="Normal 45" xfId="2625"/>
    <cellStyle name="Normal 46" xfId="2626"/>
    <cellStyle name="Normal 47" xfId="2627"/>
    <cellStyle name="Normal 48" xfId="2628"/>
    <cellStyle name="Normal 49" xfId="2629"/>
    <cellStyle name="Normal 5" xfId="2630"/>
    <cellStyle name="Normal 50" xfId="2631"/>
    <cellStyle name="Normal 50 2" xfId="2632"/>
    <cellStyle name="Normal 51" xfId="2633"/>
    <cellStyle name="Normal 52" xfId="2634"/>
    <cellStyle name="Normal 53" xfId="2635"/>
    <cellStyle name="Normal 54" xfId="2636"/>
    <cellStyle name="Normal 55" xfId="2637"/>
    <cellStyle name="Normal 56" xfId="2638"/>
    <cellStyle name="Normal 57" xfId="2639"/>
    <cellStyle name="Normal 58" xfId="2640"/>
    <cellStyle name="Normal 59" xfId="2641"/>
    <cellStyle name="Normal 6" xfId="2642"/>
    <cellStyle name="Normal 60" xfId="2643"/>
    <cellStyle name="Normal 60 2" xfId="2644"/>
    <cellStyle name="Normal 61" xfId="2645"/>
    <cellStyle name="Normal 62" xfId="2646"/>
    <cellStyle name="Normal 63" xfId="2647"/>
    <cellStyle name="Normal 64" xfId="2648"/>
    <cellStyle name="Normal 65" xfId="2649"/>
    <cellStyle name="Normal 66" xfId="2650"/>
    <cellStyle name="Normal 66 2" xfId="2651"/>
    <cellStyle name="Normal 67" xfId="2652"/>
    <cellStyle name="Normal 68" xfId="2653"/>
    <cellStyle name="Normal 69" xfId="2654"/>
    <cellStyle name="Normal 7" xfId="2655"/>
    <cellStyle name="Normal 70" xfId="2656"/>
    <cellStyle name="Normal 71" xfId="2657"/>
    <cellStyle name="Normal 8" xfId="2658"/>
    <cellStyle name="Normal 9" xfId="2659"/>
    <cellStyle name="Note 10" xfId="2660"/>
    <cellStyle name="Note 11" xfId="2661"/>
    <cellStyle name="Note 12" xfId="2662"/>
    <cellStyle name="Note 13" xfId="2663"/>
    <cellStyle name="Note 14" xfId="2664"/>
    <cellStyle name="Note 15" xfId="2665"/>
    <cellStyle name="Note 16" xfId="2666"/>
    <cellStyle name="Note 17" xfId="2667"/>
    <cellStyle name="Note 18" xfId="2668"/>
    <cellStyle name="Note 19" xfId="2669"/>
    <cellStyle name="Note 2" xfId="2670"/>
    <cellStyle name="Note 20" xfId="2671"/>
    <cellStyle name="Note 21" xfId="2672"/>
    <cellStyle name="Note 22" xfId="2673"/>
    <cellStyle name="Note 23" xfId="2674"/>
    <cellStyle name="Note 24" xfId="2675"/>
    <cellStyle name="Note 25" xfId="2676"/>
    <cellStyle name="Note 26" xfId="2677"/>
    <cellStyle name="Note 27" xfId="2678"/>
    <cellStyle name="Note 28" xfId="2679"/>
    <cellStyle name="Note 29" xfId="2680"/>
    <cellStyle name="Note 3" xfId="2681"/>
    <cellStyle name="Note 30" xfId="2682"/>
    <cellStyle name="Note 31" xfId="2683"/>
    <cellStyle name="Note 32" xfId="2684"/>
    <cellStyle name="Note 33" xfId="2685"/>
    <cellStyle name="Note 34" xfId="2686"/>
    <cellStyle name="Note 35" xfId="2687"/>
    <cellStyle name="Note 36" xfId="2688"/>
    <cellStyle name="Note 37" xfId="2689"/>
    <cellStyle name="Note 38" xfId="2690"/>
    <cellStyle name="Note 39" xfId="2691"/>
    <cellStyle name="Note 4" xfId="2692"/>
    <cellStyle name="Note 40" xfId="2693"/>
    <cellStyle name="Note 41" xfId="2694"/>
    <cellStyle name="Note 42" xfId="2695"/>
    <cellStyle name="Note 43" xfId="2696"/>
    <cellStyle name="Note 44" xfId="2697"/>
    <cellStyle name="Note 45" xfId="2698"/>
    <cellStyle name="Note 46" xfId="2699"/>
    <cellStyle name="Note 47" xfId="2700"/>
    <cellStyle name="Note 48" xfId="2701"/>
    <cellStyle name="Note 49" xfId="2702"/>
    <cellStyle name="Note 5" xfId="2703"/>
    <cellStyle name="Note 50" xfId="2704"/>
    <cellStyle name="Note 51" xfId="2705"/>
    <cellStyle name="Note 52" xfId="2706"/>
    <cellStyle name="Note 53" xfId="2707"/>
    <cellStyle name="Note 54" xfId="2708"/>
    <cellStyle name="Note 55" xfId="2709"/>
    <cellStyle name="Note 56" xfId="2710"/>
    <cellStyle name="Note 57" xfId="2711"/>
    <cellStyle name="Note 58" xfId="2712"/>
    <cellStyle name="Note 59" xfId="2713"/>
    <cellStyle name="Note 6" xfId="2714"/>
    <cellStyle name="Note 60" xfId="2715"/>
    <cellStyle name="Note 61" xfId="2716"/>
    <cellStyle name="Note 62" xfId="2717"/>
    <cellStyle name="Note 63" xfId="2718"/>
    <cellStyle name="Note 64" xfId="2719"/>
    <cellStyle name="Note 65" xfId="2720"/>
    <cellStyle name="Note 66" xfId="2721"/>
    <cellStyle name="Note 67" xfId="2722"/>
    <cellStyle name="Note 68" xfId="2723"/>
    <cellStyle name="Note 69" xfId="2724"/>
    <cellStyle name="Note 7" xfId="2725"/>
    <cellStyle name="Note 70" xfId="2726"/>
    <cellStyle name="Note 71" xfId="2727"/>
    <cellStyle name="Note 72" xfId="2728"/>
    <cellStyle name="Note 8" xfId="2729"/>
    <cellStyle name="Note 9" xfId="2730"/>
    <cellStyle name="Output 10" xfId="2731"/>
    <cellStyle name="Output 11" xfId="2732"/>
    <cellStyle name="Output 12" xfId="2733"/>
    <cellStyle name="Output 13" xfId="2734"/>
    <cellStyle name="Output 14" xfId="2735"/>
    <cellStyle name="Output 15" xfId="2736"/>
    <cellStyle name="Output 16" xfId="2737"/>
    <cellStyle name="Output 17" xfId="2738"/>
    <cellStyle name="Output 18" xfId="2739"/>
    <cellStyle name="Output 19" xfId="2740"/>
    <cellStyle name="Output 2" xfId="2741"/>
    <cellStyle name="Output 20" xfId="2742"/>
    <cellStyle name="Output 21" xfId="2743"/>
    <cellStyle name="Output 22" xfId="2744"/>
    <cellStyle name="Output 23" xfId="2745"/>
    <cellStyle name="Output 24" xfId="2746"/>
    <cellStyle name="Output 25" xfId="2747"/>
    <cellStyle name="Output 26" xfId="2748"/>
    <cellStyle name="Output 27" xfId="2749"/>
    <cellStyle name="Output 28" xfId="2750"/>
    <cellStyle name="Output 29" xfId="2751"/>
    <cellStyle name="Output 3" xfId="2752"/>
    <cellStyle name="Output 30" xfId="2753"/>
    <cellStyle name="Output 31" xfId="2754"/>
    <cellStyle name="Output 32" xfId="2755"/>
    <cellStyle name="Output 33" xfId="2756"/>
    <cellStyle name="Output 34" xfId="2757"/>
    <cellStyle name="Output 35" xfId="2758"/>
    <cellStyle name="Output 36" xfId="2759"/>
    <cellStyle name="Output 37" xfId="2760"/>
    <cellStyle name="Output 38" xfId="2761"/>
    <cellStyle name="Output 39" xfId="2762"/>
    <cellStyle name="Output 4" xfId="2763"/>
    <cellStyle name="Output 40" xfId="2764"/>
    <cellStyle name="Output 41" xfId="2765"/>
    <cellStyle name="Output 42" xfId="2766"/>
    <cellStyle name="Output 43" xfId="2767"/>
    <cellStyle name="Output 44" xfId="2768"/>
    <cellStyle name="Output 45" xfId="2769"/>
    <cellStyle name="Output 46" xfId="2770"/>
    <cellStyle name="Output 47" xfId="2771"/>
    <cellStyle name="Output 48" xfId="2772"/>
    <cellStyle name="Output 49" xfId="2773"/>
    <cellStyle name="Output 5" xfId="2774"/>
    <cellStyle name="Output 50" xfId="2775"/>
    <cellStyle name="Output 51" xfId="2776"/>
    <cellStyle name="Output 52" xfId="2777"/>
    <cellStyle name="Output 53" xfId="2778"/>
    <cellStyle name="Output 54" xfId="2779"/>
    <cellStyle name="Output 55" xfId="2780"/>
    <cellStyle name="Output 56" xfId="2781"/>
    <cellStyle name="Output 57" xfId="2782"/>
    <cellStyle name="Output 58" xfId="2783"/>
    <cellStyle name="Output 59" xfId="2784"/>
    <cellStyle name="Output 6" xfId="2785"/>
    <cellStyle name="Output 60" xfId="2786"/>
    <cellStyle name="Output 61" xfId="2787"/>
    <cellStyle name="Output 62" xfId="2788"/>
    <cellStyle name="Output 63" xfId="2789"/>
    <cellStyle name="Output 64" xfId="2790"/>
    <cellStyle name="Output 65" xfId="2791"/>
    <cellStyle name="Output 66" xfId="2792"/>
    <cellStyle name="Output 67" xfId="2793"/>
    <cellStyle name="Output 68" xfId="2794"/>
    <cellStyle name="Output 69" xfId="2795"/>
    <cellStyle name="Output 7" xfId="2796"/>
    <cellStyle name="Output 70" xfId="2797"/>
    <cellStyle name="Output 71" xfId="2798"/>
    <cellStyle name="Output 72" xfId="2799"/>
    <cellStyle name="Output 8" xfId="2800"/>
    <cellStyle name="Output 9" xfId="2801"/>
    <cellStyle name="Output Amounts" xfId="2802"/>
    <cellStyle name="Output Column Headings" xfId="2803"/>
    <cellStyle name="Output Line Items" xfId="2804"/>
    <cellStyle name="Output Report Heading" xfId="2805"/>
    <cellStyle name="Output Report Title" xfId="2806"/>
    <cellStyle name="ReportTitlePrompt" xfId="2807"/>
    <cellStyle name="ReportTitleValue" xfId="2808"/>
    <cellStyle name="RowAcctAbovePrompt" xfId="2809"/>
    <cellStyle name="RowAcctSOBAbovePrompt" xfId="2810"/>
    <cellStyle name="RowAcctSOBValue" xfId="2811"/>
    <cellStyle name="RowAcctValue" xfId="2812"/>
    <cellStyle name="RowAttrAbovePrompt" xfId="2813"/>
    <cellStyle name="RowAttrValue" xfId="2814"/>
    <cellStyle name="RowColSetAbovePrompt" xfId="2815"/>
    <cellStyle name="RowColSetLeftPrompt" xfId="2816"/>
    <cellStyle name="RowColSetValue" xfId="2817"/>
    <cellStyle name="RowLeftPrompt" xfId="2818"/>
    <cellStyle name="SampleUsingFormatMask" xfId="2819"/>
    <cellStyle name="SampleWithNoFormatMask" xfId="2820"/>
    <cellStyle name="Total 10" xfId="2821"/>
    <cellStyle name="Total 11" xfId="2822"/>
    <cellStyle name="Total 12" xfId="2823"/>
    <cellStyle name="Total 13" xfId="2824"/>
    <cellStyle name="Total 14" xfId="2825"/>
    <cellStyle name="Total 15" xfId="2826"/>
    <cellStyle name="Total 16" xfId="2827"/>
    <cellStyle name="Total 17" xfId="2828"/>
    <cellStyle name="Total 18" xfId="2829"/>
    <cellStyle name="Total 19" xfId="2830"/>
    <cellStyle name="Total 2" xfId="2831"/>
    <cellStyle name="Total 20" xfId="2832"/>
    <cellStyle name="Total 21" xfId="2833"/>
    <cellStyle name="Total 22" xfId="2834"/>
    <cellStyle name="Total 23" xfId="2835"/>
    <cellStyle name="Total 24" xfId="2836"/>
    <cellStyle name="Total 25" xfId="2837"/>
    <cellStyle name="Total 26" xfId="2838"/>
    <cellStyle name="Total 27" xfId="2839"/>
    <cellStyle name="Total 28" xfId="2840"/>
    <cellStyle name="Total 29" xfId="2841"/>
    <cellStyle name="Total 3" xfId="2842"/>
    <cellStyle name="Total 30" xfId="2843"/>
    <cellStyle name="Total 31" xfId="2844"/>
    <cellStyle name="Total 32" xfId="2845"/>
    <cellStyle name="Total 33" xfId="2846"/>
    <cellStyle name="Total 34" xfId="2847"/>
    <cellStyle name="Total 35" xfId="2848"/>
    <cellStyle name="Total 36" xfId="2849"/>
    <cellStyle name="Total 37" xfId="2850"/>
    <cellStyle name="Total 38" xfId="2851"/>
    <cellStyle name="Total 39" xfId="2852"/>
    <cellStyle name="Total 4" xfId="2853"/>
    <cellStyle name="Total 40" xfId="2854"/>
    <cellStyle name="Total 41" xfId="2855"/>
    <cellStyle name="Total 42" xfId="2856"/>
    <cellStyle name="Total 43" xfId="2857"/>
    <cellStyle name="Total 44" xfId="2858"/>
    <cellStyle name="Total 45" xfId="2859"/>
    <cellStyle name="Total 46" xfId="2860"/>
    <cellStyle name="Total 47" xfId="2861"/>
    <cellStyle name="Total 48" xfId="2862"/>
    <cellStyle name="Total 49" xfId="2863"/>
    <cellStyle name="Total 5" xfId="2864"/>
    <cellStyle name="Total 50" xfId="2865"/>
    <cellStyle name="Total 51" xfId="2866"/>
    <cellStyle name="Total 52" xfId="2867"/>
    <cellStyle name="Total 53" xfId="2868"/>
    <cellStyle name="Total 54" xfId="2869"/>
    <cellStyle name="Total 55" xfId="2870"/>
    <cellStyle name="Total 56" xfId="2871"/>
    <cellStyle name="Total 57" xfId="2872"/>
    <cellStyle name="Total 58" xfId="2873"/>
    <cellStyle name="Total 59" xfId="2874"/>
    <cellStyle name="Total 6" xfId="2875"/>
    <cellStyle name="Total 60" xfId="2876"/>
    <cellStyle name="Total 61" xfId="2877"/>
    <cellStyle name="Total 62" xfId="2878"/>
    <cellStyle name="Total 63" xfId="2879"/>
    <cellStyle name="Total 64" xfId="2880"/>
    <cellStyle name="Total 65" xfId="2881"/>
    <cellStyle name="Total 66" xfId="2882"/>
    <cellStyle name="Total 67" xfId="2883"/>
    <cellStyle name="Total 68" xfId="2884"/>
    <cellStyle name="Total 69" xfId="2885"/>
    <cellStyle name="Total 7" xfId="2886"/>
    <cellStyle name="Total 70" xfId="2887"/>
    <cellStyle name="Total 71" xfId="2888"/>
    <cellStyle name="Total 72" xfId="2889"/>
    <cellStyle name="Total 8" xfId="2890"/>
    <cellStyle name="Total 9" xfId="2891"/>
    <cellStyle name="UploadThisRowValue" xfId="2892"/>
    <cellStyle name="Warning Text 10" xfId="2893"/>
    <cellStyle name="Warning Text 11" xfId="2894"/>
    <cellStyle name="Warning Text 12" xfId="2895"/>
    <cellStyle name="Warning Text 13" xfId="2896"/>
    <cellStyle name="Warning Text 14" xfId="2897"/>
    <cellStyle name="Warning Text 15" xfId="2898"/>
    <cellStyle name="Warning Text 16" xfId="2899"/>
    <cellStyle name="Warning Text 17" xfId="2900"/>
    <cellStyle name="Warning Text 18" xfId="2901"/>
    <cellStyle name="Warning Text 19" xfId="2902"/>
    <cellStyle name="Warning Text 2" xfId="2903"/>
    <cellStyle name="Warning Text 20" xfId="2904"/>
    <cellStyle name="Warning Text 21" xfId="2905"/>
    <cellStyle name="Warning Text 22" xfId="2906"/>
    <cellStyle name="Warning Text 23" xfId="2907"/>
    <cellStyle name="Warning Text 24" xfId="2908"/>
    <cellStyle name="Warning Text 25" xfId="2909"/>
    <cellStyle name="Warning Text 26" xfId="2910"/>
    <cellStyle name="Warning Text 27" xfId="2911"/>
    <cellStyle name="Warning Text 28" xfId="2912"/>
    <cellStyle name="Warning Text 29" xfId="2913"/>
    <cellStyle name="Warning Text 3" xfId="2914"/>
    <cellStyle name="Warning Text 30" xfId="2915"/>
    <cellStyle name="Warning Text 31" xfId="2916"/>
    <cellStyle name="Warning Text 32" xfId="2917"/>
    <cellStyle name="Warning Text 33" xfId="2918"/>
    <cellStyle name="Warning Text 34" xfId="2919"/>
    <cellStyle name="Warning Text 35" xfId="2920"/>
    <cellStyle name="Warning Text 36" xfId="2921"/>
    <cellStyle name="Warning Text 37" xfId="2922"/>
    <cellStyle name="Warning Text 38" xfId="2923"/>
    <cellStyle name="Warning Text 39" xfId="2924"/>
    <cellStyle name="Warning Text 4" xfId="2925"/>
    <cellStyle name="Warning Text 40" xfId="2926"/>
    <cellStyle name="Warning Text 41" xfId="2927"/>
    <cellStyle name="Warning Text 42" xfId="2928"/>
    <cellStyle name="Warning Text 43" xfId="2929"/>
    <cellStyle name="Warning Text 44" xfId="2930"/>
    <cellStyle name="Warning Text 45" xfId="2931"/>
    <cellStyle name="Warning Text 46" xfId="2932"/>
    <cellStyle name="Warning Text 47" xfId="2933"/>
    <cellStyle name="Warning Text 48" xfId="2934"/>
    <cellStyle name="Warning Text 49" xfId="2935"/>
    <cellStyle name="Warning Text 5" xfId="2936"/>
    <cellStyle name="Warning Text 50" xfId="2937"/>
    <cellStyle name="Warning Text 51" xfId="2938"/>
    <cellStyle name="Warning Text 52" xfId="2939"/>
    <cellStyle name="Warning Text 53" xfId="2940"/>
    <cellStyle name="Warning Text 54" xfId="2941"/>
    <cellStyle name="Warning Text 55" xfId="2942"/>
    <cellStyle name="Warning Text 56" xfId="2943"/>
    <cellStyle name="Warning Text 57" xfId="2944"/>
    <cellStyle name="Warning Text 58" xfId="2945"/>
    <cellStyle name="Warning Text 59" xfId="2946"/>
    <cellStyle name="Warning Text 6" xfId="2947"/>
    <cellStyle name="Warning Text 60" xfId="2948"/>
    <cellStyle name="Warning Text 61" xfId="2949"/>
    <cellStyle name="Warning Text 62" xfId="2950"/>
    <cellStyle name="Warning Text 63" xfId="2951"/>
    <cellStyle name="Warning Text 64" xfId="2952"/>
    <cellStyle name="Warning Text 65" xfId="2953"/>
    <cellStyle name="Warning Text 66" xfId="2954"/>
    <cellStyle name="Warning Text 67" xfId="2955"/>
    <cellStyle name="Warning Text 68" xfId="2956"/>
    <cellStyle name="Warning Text 69" xfId="2957"/>
    <cellStyle name="Warning Text 7" xfId="2958"/>
    <cellStyle name="Warning Text 70" xfId="2959"/>
    <cellStyle name="Warning Text 71" xfId="2960"/>
    <cellStyle name="Warning Text 72" xfId="2961"/>
    <cellStyle name="Warning Text 8" xfId="2962"/>
    <cellStyle name="Warning Text 9" xfId="2963"/>
    <cellStyle name="Normal 72" xfId="2964"/>
    <cellStyle name="Comma 3" xfId="2965"/>
    <cellStyle name="Percent 2" xfId="29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61"/>
  <sheetViews>
    <sheetView workbookViewId="0" topLeftCell="A1">
      <pane ySplit="1" topLeftCell="A11" activePane="bottomLeft" state="frozen"/>
      <selection pane="bottomLeft" activeCell="A1" sqref="A1"/>
    </sheetView>
  </sheetViews>
  <sheetFormatPr defaultColWidth="9.140625" defaultRowHeight="12.75"/>
  <cols>
    <col min="1" max="1" width="5.140625" style="0" bestFit="1" customWidth="1"/>
    <col min="2" max="2" width="2.7109375" style="0" bestFit="1" customWidth="1"/>
    <col min="3" max="3" width="5.28125" style="0" bestFit="1" customWidth="1"/>
    <col min="4" max="4" width="6.421875" style="0" bestFit="1" customWidth="1"/>
    <col min="5" max="5" width="8.421875" style="0" bestFit="1" customWidth="1"/>
    <col min="6" max="6" width="0.85546875" style="0" customWidth="1"/>
    <col min="7" max="7" width="14.7109375" style="0" bestFit="1" customWidth="1"/>
    <col min="8" max="8" width="75.00390625" style="0" bestFit="1" customWidth="1"/>
    <col min="9" max="9" width="60.421875" style="0" bestFit="1" customWidth="1"/>
    <col min="10" max="10" width="8.421875" style="0" bestFit="1" customWidth="1"/>
    <col min="12" max="12" width="9.57421875" style="0" bestFit="1" customWidth="1"/>
    <col min="13" max="13" width="75.00390625" style="0" bestFit="1" customWidth="1"/>
    <col min="14" max="14" width="60.421875" style="0" bestFit="1" customWidth="1"/>
    <col min="15" max="15" width="8.421875" style="0" bestFit="1" customWidth="1"/>
    <col min="16" max="16" width="19.421875" style="0" bestFit="1" customWidth="1"/>
    <col min="17" max="17" width="10.57421875" style="0" bestFit="1" customWidth="1"/>
    <col min="19" max="19" width="60.421875" style="0" bestFit="1" customWidth="1"/>
    <col min="20" max="20" width="8.7109375" style="0" bestFit="1" customWidth="1"/>
    <col min="22" max="22" width="75.00390625" style="0" bestFit="1" customWidth="1"/>
    <col min="23" max="23" width="7.00390625" style="0" bestFit="1" customWidth="1"/>
    <col min="25" max="25" width="26.421875" style="0" bestFit="1" customWidth="1"/>
    <col min="26" max="26" width="13.8515625" style="0" bestFit="1" customWidth="1"/>
    <col min="28" max="28" width="44.28125" style="0" bestFit="1" customWidth="1"/>
    <col min="29" max="29" width="8.140625" style="0" bestFit="1" customWidth="1"/>
  </cols>
  <sheetData>
    <row r="1" spans="1:29" ht="12.75">
      <c r="A1" t="s">
        <v>708</v>
      </c>
      <c r="B1" t="s">
        <v>23</v>
      </c>
      <c r="C1" t="s">
        <v>709</v>
      </c>
      <c r="D1" t="s">
        <v>710</v>
      </c>
      <c r="E1" t="s">
        <v>711</v>
      </c>
      <c r="G1" t="s">
        <v>712</v>
      </c>
      <c r="H1" t="s">
        <v>713</v>
      </c>
      <c r="I1" t="s">
        <v>710</v>
      </c>
      <c r="J1" t="s">
        <v>711</v>
      </c>
      <c r="L1" t="s">
        <v>4693</v>
      </c>
      <c r="M1" t="s">
        <v>709</v>
      </c>
      <c r="N1" t="s">
        <v>710</v>
      </c>
      <c r="O1" t="s">
        <v>711</v>
      </c>
      <c r="P1" t="s">
        <v>4694</v>
      </c>
      <c r="Q1" t="s">
        <v>4695</v>
      </c>
      <c r="S1" t="s">
        <v>4696</v>
      </c>
      <c r="T1" t="s">
        <v>4697</v>
      </c>
      <c r="V1" t="s">
        <v>615</v>
      </c>
      <c r="W1" t="s">
        <v>4700</v>
      </c>
      <c r="Y1" t="s">
        <v>4701</v>
      </c>
      <c r="Z1" t="s">
        <v>4702</v>
      </c>
      <c r="AB1" t="s">
        <v>4698</v>
      </c>
      <c r="AC1" t="s">
        <v>4699</v>
      </c>
    </row>
    <row r="2" spans="7:29" ht="12.75">
      <c r="G2">
        <v>305070</v>
      </c>
      <c r="H2" s="114" t="s">
        <v>714</v>
      </c>
      <c r="L2">
        <v>-4522</v>
      </c>
      <c r="M2" s="114" t="s">
        <v>720</v>
      </c>
      <c r="N2" s="114" t="s">
        <v>675</v>
      </c>
      <c r="P2" t="s">
        <v>675</v>
      </c>
      <c r="Q2">
        <v>305067</v>
      </c>
      <c r="S2" t="s">
        <v>661</v>
      </c>
      <c r="T2">
        <v>11266</v>
      </c>
      <c r="V2" s="114" t="s">
        <v>765</v>
      </c>
      <c r="W2">
        <v>25319</v>
      </c>
      <c r="Y2" t="s">
        <v>763</v>
      </c>
      <c r="Z2">
        <v>22266</v>
      </c>
      <c r="AB2" s="114" t="s">
        <v>663</v>
      </c>
      <c r="AC2">
        <v>9467</v>
      </c>
    </row>
    <row r="3" spans="7:29" ht="12.75">
      <c r="G3">
        <v>50869</v>
      </c>
      <c r="H3" s="114" t="s">
        <v>4730</v>
      </c>
      <c r="L3">
        <v>-4343</v>
      </c>
      <c r="M3" s="114" t="s">
        <v>760</v>
      </c>
      <c r="N3" s="114" t="s">
        <v>759</v>
      </c>
      <c r="S3" t="s">
        <v>660</v>
      </c>
      <c r="T3">
        <v>11269</v>
      </c>
      <c r="V3" s="114" t="s">
        <v>766</v>
      </c>
      <c r="W3">
        <v>29072</v>
      </c>
      <c r="Y3" t="s">
        <v>759</v>
      </c>
      <c r="Z3">
        <v>9866</v>
      </c>
      <c r="AB3" s="114" t="s">
        <v>666</v>
      </c>
      <c r="AC3">
        <v>9468</v>
      </c>
    </row>
    <row r="4" spans="7:29" ht="12.75">
      <c r="G4">
        <v>50868</v>
      </c>
      <c r="H4" s="114" t="s">
        <v>715</v>
      </c>
      <c r="L4">
        <v>-4007</v>
      </c>
      <c r="M4" s="114" t="s">
        <v>724</v>
      </c>
      <c r="N4" s="114" t="s">
        <v>675</v>
      </c>
      <c r="S4" t="s">
        <v>677</v>
      </c>
      <c r="T4">
        <v>5700</v>
      </c>
      <c r="V4" s="114" t="s">
        <v>770</v>
      </c>
      <c r="W4">
        <v>25674</v>
      </c>
      <c r="Y4" t="s">
        <v>0</v>
      </c>
      <c r="Z4">
        <v>9466</v>
      </c>
      <c r="AB4" s="114" t="s">
        <v>667</v>
      </c>
      <c r="AC4">
        <v>9469</v>
      </c>
    </row>
    <row r="5" spans="7:29" ht="12.75">
      <c r="G5">
        <v>604</v>
      </c>
      <c r="H5" s="114" t="s">
        <v>716</v>
      </c>
      <c r="L5">
        <v>-4006</v>
      </c>
      <c r="M5" s="114" t="s">
        <v>723</v>
      </c>
      <c r="N5" s="114" t="s">
        <v>675</v>
      </c>
      <c r="S5" t="s">
        <v>658</v>
      </c>
      <c r="T5">
        <v>22466</v>
      </c>
      <c r="V5" s="114" t="s">
        <v>771</v>
      </c>
      <c r="W5">
        <v>6303</v>
      </c>
      <c r="Y5" t="s">
        <v>725</v>
      </c>
      <c r="Z5">
        <v>9066</v>
      </c>
      <c r="AB5" s="114" t="s">
        <v>664</v>
      </c>
      <c r="AC5">
        <v>9470</v>
      </c>
    </row>
    <row r="6" spans="7:29" ht="12.75">
      <c r="G6">
        <v>204</v>
      </c>
      <c r="H6" s="114" t="s">
        <v>717</v>
      </c>
      <c r="L6">
        <v>-4005</v>
      </c>
      <c r="M6" s="114" t="s">
        <v>722</v>
      </c>
      <c r="N6" s="114" t="s">
        <v>675</v>
      </c>
      <c r="S6" t="s">
        <v>676</v>
      </c>
      <c r="T6">
        <v>22195</v>
      </c>
      <c r="V6" s="114" t="s">
        <v>772</v>
      </c>
      <c r="W6">
        <v>6304</v>
      </c>
      <c r="Y6" t="s">
        <v>701</v>
      </c>
      <c r="Z6">
        <v>11315</v>
      </c>
      <c r="AB6" s="114" t="s">
        <v>665</v>
      </c>
      <c r="AC6">
        <v>9471</v>
      </c>
    </row>
    <row r="7" spans="7:23" ht="12.75">
      <c r="G7">
        <v>4</v>
      </c>
      <c r="H7" s="114" t="s">
        <v>718</v>
      </c>
      <c r="L7">
        <v>-4004</v>
      </c>
      <c r="M7" s="114" t="s">
        <v>721</v>
      </c>
      <c r="N7" s="114" t="s">
        <v>675</v>
      </c>
      <c r="S7" t="s">
        <v>678</v>
      </c>
      <c r="T7">
        <v>305270</v>
      </c>
      <c r="V7" s="114" t="s">
        <v>773</v>
      </c>
      <c r="W7">
        <v>12869</v>
      </c>
    </row>
    <row r="8" spans="7:23" ht="12.75">
      <c r="G8">
        <v>305067</v>
      </c>
      <c r="H8" s="114" t="s">
        <v>675</v>
      </c>
      <c r="L8">
        <v>-4002</v>
      </c>
      <c r="M8" s="114" t="s">
        <v>719</v>
      </c>
      <c r="N8" s="114" t="s">
        <v>675</v>
      </c>
      <c r="S8" t="s">
        <v>679</v>
      </c>
      <c r="T8">
        <v>305272</v>
      </c>
      <c r="V8" s="114" t="s">
        <v>774</v>
      </c>
      <c r="W8">
        <v>12868</v>
      </c>
    </row>
    <row r="9" spans="7:29" ht="12.75">
      <c r="G9">
        <v>-4002</v>
      </c>
      <c r="H9" s="114" t="s">
        <v>719</v>
      </c>
      <c r="I9" s="114" t="s">
        <v>675</v>
      </c>
      <c r="L9">
        <v>4</v>
      </c>
      <c r="M9" s="114" t="s">
        <v>718</v>
      </c>
      <c r="S9" t="s">
        <v>4789</v>
      </c>
      <c r="T9">
        <v>305274</v>
      </c>
      <c r="V9" s="114" t="s">
        <v>775</v>
      </c>
      <c r="W9">
        <v>6305</v>
      </c>
      <c r="AB9" s="114" t="s">
        <v>726</v>
      </c>
      <c r="AC9">
        <v>9067</v>
      </c>
    </row>
    <row r="10" spans="7:29" ht="12.75">
      <c r="G10">
        <v>-4522</v>
      </c>
      <c r="H10" s="114" t="s">
        <v>720</v>
      </c>
      <c r="I10" s="114" t="s">
        <v>675</v>
      </c>
      <c r="L10">
        <v>204</v>
      </c>
      <c r="M10" s="114" t="s">
        <v>717</v>
      </c>
      <c r="S10" t="s">
        <v>684</v>
      </c>
      <c r="T10">
        <v>318466</v>
      </c>
      <c r="V10" s="114" t="s">
        <v>776</v>
      </c>
      <c r="W10">
        <v>301869</v>
      </c>
      <c r="AB10" s="114" t="s">
        <v>727</v>
      </c>
      <c r="AC10">
        <v>9071</v>
      </c>
    </row>
    <row r="11" spans="7:29" ht="12.75">
      <c r="G11">
        <v>-4004</v>
      </c>
      <c r="H11" s="114" t="s">
        <v>721</v>
      </c>
      <c r="I11" s="114" t="s">
        <v>675</v>
      </c>
      <c r="L11">
        <v>604</v>
      </c>
      <c r="M11" s="114" t="s">
        <v>716</v>
      </c>
      <c r="S11" t="s">
        <v>682</v>
      </c>
      <c r="T11">
        <v>318321</v>
      </c>
      <c r="V11" s="114" t="s">
        <v>777</v>
      </c>
      <c r="W11">
        <v>6306</v>
      </c>
      <c r="AB11" s="114" t="s">
        <v>728</v>
      </c>
      <c r="AC11">
        <v>9084</v>
      </c>
    </row>
    <row r="12" spans="7:29" ht="12.75">
      <c r="G12">
        <v>-4005</v>
      </c>
      <c r="H12" s="114" t="s">
        <v>722</v>
      </c>
      <c r="I12" s="114" t="s">
        <v>675</v>
      </c>
      <c r="L12">
        <v>5700</v>
      </c>
      <c r="M12" s="114" t="s">
        <v>677</v>
      </c>
      <c r="S12" t="s">
        <v>683</v>
      </c>
      <c r="T12">
        <v>318323</v>
      </c>
      <c r="V12" s="114" t="s">
        <v>778</v>
      </c>
      <c r="W12">
        <v>6307</v>
      </c>
      <c r="AB12" s="114" t="s">
        <v>5048</v>
      </c>
      <c r="AC12">
        <v>419066</v>
      </c>
    </row>
    <row r="13" spans="7:29" ht="12.75">
      <c r="G13">
        <v>-4006</v>
      </c>
      <c r="H13" s="114" t="s">
        <v>723</v>
      </c>
      <c r="I13" s="114" t="s">
        <v>675</v>
      </c>
      <c r="L13">
        <v>6303</v>
      </c>
      <c r="M13" s="114" t="s">
        <v>771</v>
      </c>
      <c r="N13" s="114" t="s">
        <v>677</v>
      </c>
      <c r="S13" t="s">
        <v>681</v>
      </c>
      <c r="T13">
        <v>318316</v>
      </c>
      <c r="V13" s="114" t="s">
        <v>779</v>
      </c>
      <c r="W13">
        <v>6308</v>
      </c>
      <c r="AB13" s="114" t="s">
        <v>5049</v>
      </c>
      <c r="AC13">
        <v>419067</v>
      </c>
    </row>
    <row r="14" spans="7:29" ht="12.75">
      <c r="G14">
        <v>-4007</v>
      </c>
      <c r="H14" s="114" t="s">
        <v>724</v>
      </c>
      <c r="I14" s="114" t="s">
        <v>675</v>
      </c>
      <c r="L14">
        <v>6304</v>
      </c>
      <c r="M14" s="114" t="s">
        <v>772</v>
      </c>
      <c r="N14" s="114" t="s">
        <v>677</v>
      </c>
      <c r="S14" t="s">
        <v>680</v>
      </c>
      <c r="T14">
        <v>305266</v>
      </c>
      <c r="V14" s="114" t="s">
        <v>780</v>
      </c>
      <c r="W14">
        <v>13272</v>
      </c>
      <c r="AB14" s="114" t="s">
        <v>729</v>
      </c>
      <c r="AC14">
        <v>9101</v>
      </c>
    </row>
    <row r="15" spans="7:29" ht="12.75">
      <c r="G15">
        <v>9466</v>
      </c>
      <c r="H15" s="114" t="s">
        <v>0</v>
      </c>
      <c r="L15">
        <v>6305</v>
      </c>
      <c r="M15" s="114" t="s">
        <v>775</v>
      </c>
      <c r="N15" s="114" t="s">
        <v>677</v>
      </c>
      <c r="S15" t="s">
        <v>4785</v>
      </c>
      <c r="T15">
        <v>354277</v>
      </c>
      <c r="V15" s="114" t="s">
        <v>781</v>
      </c>
      <c r="W15">
        <v>13273</v>
      </c>
      <c r="AB15" s="114" t="s">
        <v>730</v>
      </c>
      <c r="AC15">
        <v>9072</v>
      </c>
    </row>
    <row r="16" spans="7:29" ht="12.75">
      <c r="G16">
        <v>9066</v>
      </c>
      <c r="H16" s="114" t="s">
        <v>725</v>
      </c>
      <c r="L16">
        <v>6306</v>
      </c>
      <c r="M16" s="114" t="s">
        <v>777</v>
      </c>
      <c r="N16" s="114" t="s">
        <v>677</v>
      </c>
      <c r="S16" t="s">
        <v>4786</v>
      </c>
      <c r="T16">
        <v>355866</v>
      </c>
      <c r="V16" s="114" t="s">
        <v>782</v>
      </c>
      <c r="W16">
        <v>13274</v>
      </c>
      <c r="AB16" s="114" t="s">
        <v>731</v>
      </c>
      <c r="AC16">
        <v>9073</v>
      </c>
    </row>
    <row r="17" spans="7:29" ht="12.75">
      <c r="G17">
        <v>9470</v>
      </c>
      <c r="H17" s="114" t="s">
        <v>664</v>
      </c>
      <c r="I17" s="114" t="s">
        <v>0</v>
      </c>
      <c r="L17">
        <v>6307</v>
      </c>
      <c r="M17" s="114" t="s">
        <v>778</v>
      </c>
      <c r="N17" s="114" t="s">
        <v>677</v>
      </c>
      <c r="S17" t="s">
        <v>4787</v>
      </c>
      <c r="T17">
        <v>356466</v>
      </c>
      <c r="V17" s="114" t="s">
        <v>783</v>
      </c>
      <c r="W17">
        <v>13275</v>
      </c>
      <c r="AB17" s="114" t="s">
        <v>732</v>
      </c>
      <c r="AC17">
        <v>9086</v>
      </c>
    </row>
    <row r="18" spans="7:29" ht="12.75">
      <c r="G18">
        <v>9067</v>
      </c>
      <c r="H18" s="114" t="s">
        <v>726</v>
      </c>
      <c r="I18" s="114" t="s">
        <v>725</v>
      </c>
      <c r="L18">
        <v>6308</v>
      </c>
      <c r="M18" s="114" t="s">
        <v>779</v>
      </c>
      <c r="N18" s="114" t="s">
        <v>677</v>
      </c>
      <c r="V18" s="114" t="s">
        <v>784</v>
      </c>
      <c r="W18">
        <v>13276</v>
      </c>
      <c r="AB18" s="114" t="s">
        <v>734</v>
      </c>
      <c r="AC18">
        <v>9102</v>
      </c>
    </row>
    <row r="19" spans="7:29" ht="12.75">
      <c r="G19">
        <v>9071</v>
      </c>
      <c r="H19" s="114" t="s">
        <v>727</v>
      </c>
      <c r="I19" s="114" t="s">
        <v>725</v>
      </c>
      <c r="L19">
        <v>6309</v>
      </c>
      <c r="M19" s="114" t="s">
        <v>790</v>
      </c>
      <c r="N19" s="114" t="s">
        <v>677</v>
      </c>
      <c r="V19" s="114" t="s">
        <v>785</v>
      </c>
      <c r="W19">
        <v>13277</v>
      </c>
      <c r="AB19" s="114" t="s">
        <v>735</v>
      </c>
      <c r="AC19">
        <v>274066</v>
      </c>
    </row>
    <row r="20" spans="7:29" ht="12.75">
      <c r="G20">
        <v>9467</v>
      </c>
      <c r="H20" s="114" t="s">
        <v>663</v>
      </c>
      <c r="I20" s="114" t="s">
        <v>0</v>
      </c>
      <c r="L20">
        <v>6310</v>
      </c>
      <c r="M20" s="114" t="s">
        <v>791</v>
      </c>
      <c r="N20" s="114" t="s">
        <v>677</v>
      </c>
      <c r="V20" s="114" t="s">
        <v>786</v>
      </c>
      <c r="W20">
        <v>13278</v>
      </c>
      <c r="AB20" s="114" t="s">
        <v>738</v>
      </c>
      <c r="AC20">
        <v>9074</v>
      </c>
    </row>
    <row r="21" spans="7:29" ht="12.75">
      <c r="G21">
        <v>9471</v>
      </c>
      <c r="H21" s="114" t="s">
        <v>665</v>
      </c>
      <c r="I21" s="114" t="s">
        <v>0</v>
      </c>
      <c r="L21">
        <v>6311</v>
      </c>
      <c r="M21" s="114" t="s">
        <v>792</v>
      </c>
      <c r="N21" s="114" t="s">
        <v>677</v>
      </c>
      <c r="V21" s="114" t="s">
        <v>787</v>
      </c>
      <c r="W21">
        <v>13279</v>
      </c>
      <c r="AB21" s="114" t="s">
        <v>740</v>
      </c>
      <c r="AC21">
        <v>9087</v>
      </c>
    </row>
    <row r="22" spans="7:29" ht="12.75">
      <c r="G22">
        <v>9084</v>
      </c>
      <c r="H22" s="114" t="s">
        <v>728</v>
      </c>
      <c r="I22" s="114" t="s">
        <v>725</v>
      </c>
      <c r="L22">
        <v>6321</v>
      </c>
      <c r="M22" s="114" t="s">
        <v>795</v>
      </c>
      <c r="N22" s="114" t="s">
        <v>677</v>
      </c>
      <c r="V22" s="114" t="s">
        <v>788</v>
      </c>
      <c r="W22">
        <v>13280</v>
      </c>
      <c r="AB22" s="114" t="s">
        <v>742</v>
      </c>
      <c r="AC22">
        <v>9094</v>
      </c>
    </row>
    <row r="23" spans="7:29" ht="12.75">
      <c r="G23">
        <v>419066</v>
      </c>
      <c r="H23" s="114" t="s">
        <v>5048</v>
      </c>
      <c r="I23" s="114" t="s">
        <v>725</v>
      </c>
      <c r="L23">
        <v>6322</v>
      </c>
      <c r="M23" s="114" t="s">
        <v>796</v>
      </c>
      <c r="N23" s="114" t="s">
        <v>677</v>
      </c>
      <c r="V23" s="114" t="s">
        <v>789</v>
      </c>
      <c r="W23">
        <v>13281</v>
      </c>
      <c r="AB23" s="114" t="s">
        <v>743</v>
      </c>
      <c r="AC23">
        <v>9096</v>
      </c>
    </row>
    <row r="24" spans="7:29" ht="12.75">
      <c r="G24">
        <v>419067</v>
      </c>
      <c r="H24" s="114" t="s">
        <v>5049</v>
      </c>
      <c r="I24" s="114" t="s">
        <v>725</v>
      </c>
      <c r="L24">
        <v>6331</v>
      </c>
      <c r="M24" s="114" t="s">
        <v>797</v>
      </c>
      <c r="N24" s="114" t="s">
        <v>677</v>
      </c>
      <c r="V24" s="114" t="s">
        <v>790</v>
      </c>
      <c r="W24">
        <v>6309</v>
      </c>
      <c r="AB24" s="114" t="s">
        <v>744</v>
      </c>
      <c r="AC24">
        <v>9103</v>
      </c>
    </row>
    <row r="25" spans="7:29" ht="12.75">
      <c r="G25">
        <v>9468</v>
      </c>
      <c r="H25" s="114" t="s">
        <v>666</v>
      </c>
      <c r="I25" s="114" t="s">
        <v>0</v>
      </c>
      <c r="L25">
        <v>6332</v>
      </c>
      <c r="M25" s="114" t="s">
        <v>798</v>
      </c>
      <c r="N25" s="114" t="s">
        <v>677</v>
      </c>
      <c r="V25" s="114" t="s">
        <v>791</v>
      </c>
      <c r="W25">
        <v>6310</v>
      </c>
      <c r="AB25" s="114" t="s">
        <v>745</v>
      </c>
      <c r="AC25">
        <v>9075</v>
      </c>
    </row>
    <row r="26" spans="7:29" ht="12.75">
      <c r="G26">
        <v>9101</v>
      </c>
      <c r="H26" s="114" t="s">
        <v>729</v>
      </c>
      <c r="I26" s="114" t="s">
        <v>725</v>
      </c>
      <c r="L26">
        <v>6333</v>
      </c>
      <c r="M26" s="114" t="s">
        <v>814</v>
      </c>
      <c r="N26" s="114" t="s">
        <v>677</v>
      </c>
      <c r="V26" s="114" t="s">
        <v>792</v>
      </c>
      <c r="W26">
        <v>6311</v>
      </c>
      <c r="AB26" s="114" t="s">
        <v>746</v>
      </c>
      <c r="AC26">
        <v>9079</v>
      </c>
    </row>
    <row r="27" spans="7:29" ht="12.75">
      <c r="G27">
        <v>9469</v>
      </c>
      <c r="H27" s="114" t="s">
        <v>667</v>
      </c>
      <c r="I27" s="114" t="s">
        <v>0</v>
      </c>
      <c r="L27">
        <v>6334</v>
      </c>
      <c r="M27" s="114" t="s">
        <v>821</v>
      </c>
      <c r="N27" s="114" t="s">
        <v>677</v>
      </c>
      <c r="V27" s="114" t="s">
        <v>793</v>
      </c>
      <c r="W27">
        <v>301873</v>
      </c>
      <c r="AB27" s="114" t="s">
        <v>4790</v>
      </c>
      <c r="AC27">
        <v>9076</v>
      </c>
    </row>
    <row r="28" spans="7:29" ht="12.75">
      <c r="G28">
        <v>9072</v>
      </c>
      <c r="H28" s="114" t="s">
        <v>730</v>
      </c>
      <c r="I28" s="114" t="s">
        <v>725</v>
      </c>
      <c r="L28">
        <v>6335</v>
      </c>
      <c r="M28" s="114" t="s">
        <v>822</v>
      </c>
      <c r="N28" s="114" t="s">
        <v>677</v>
      </c>
      <c r="V28" s="114" t="s">
        <v>794</v>
      </c>
      <c r="W28">
        <v>301877</v>
      </c>
      <c r="AB28" s="114" t="s">
        <v>4791</v>
      </c>
      <c r="AC28">
        <v>9089</v>
      </c>
    </row>
    <row r="29" spans="7:29" ht="12.75">
      <c r="G29">
        <v>9073</v>
      </c>
      <c r="H29" s="114" t="s">
        <v>731</v>
      </c>
      <c r="I29" s="114" t="s">
        <v>725</v>
      </c>
      <c r="L29">
        <v>6336</v>
      </c>
      <c r="M29" s="114" t="s">
        <v>883</v>
      </c>
      <c r="N29" s="114" t="s">
        <v>677</v>
      </c>
      <c r="V29" s="114" t="s">
        <v>795</v>
      </c>
      <c r="W29">
        <v>6321</v>
      </c>
      <c r="AB29" s="114" t="s">
        <v>4792</v>
      </c>
      <c r="AC29">
        <v>9104</v>
      </c>
    </row>
    <row r="30" spans="7:29" ht="12.75">
      <c r="G30">
        <v>9086</v>
      </c>
      <c r="H30" s="114" t="s">
        <v>732</v>
      </c>
      <c r="I30" s="114" t="s">
        <v>725</v>
      </c>
      <c r="L30">
        <v>6337</v>
      </c>
      <c r="M30" s="114" t="s">
        <v>884</v>
      </c>
      <c r="N30" s="114" t="s">
        <v>677</v>
      </c>
      <c r="V30" s="114" t="s">
        <v>796</v>
      </c>
      <c r="W30">
        <v>6322</v>
      </c>
      <c r="AB30" s="114" t="s">
        <v>4793</v>
      </c>
      <c r="AC30">
        <v>9077</v>
      </c>
    </row>
    <row r="31" spans="7:29" ht="12.75">
      <c r="G31">
        <v>9479</v>
      </c>
      <c r="H31" s="114" t="s">
        <v>733</v>
      </c>
      <c r="I31" s="114" t="s">
        <v>0</v>
      </c>
      <c r="L31">
        <v>6338</v>
      </c>
      <c r="M31" s="114" t="s">
        <v>885</v>
      </c>
      <c r="N31" s="114" t="s">
        <v>677</v>
      </c>
      <c r="V31" s="114" t="s">
        <v>797</v>
      </c>
      <c r="W31">
        <v>6331</v>
      </c>
      <c r="AB31" s="114" t="s">
        <v>4794</v>
      </c>
      <c r="AC31">
        <v>9080</v>
      </c>
    </row>
    <row r="32" spans="7:29" ht="12.75">
      <c r="G32">
        <v>9102</v>
      </c>
      <c r="H32" s="114" t="s">
        <v>734</v>
      </c>
      <c r="I32" s="114" t="s">
        <v>725</v>
      </c>
      <c r="L32">
        <v>6339</v>
      </c>
      <c r="M32" s="114" t="s">
        <v>886</v>
      </c>
      <c r="N32" s="114" t="s">
        <v>677</v>
      </c>
      <c r="V32" s="114" t="s">
        <v>798</v>
      </c>
      <c r="W32">
        <v>6332</v>
      </c>
      <c r="AB32" s="114" t="s">
        <v>750</v>
      </c>
      <c r="AC32">
        <v>9069</v>
      </c>
    </row>
    <row r="33" spans="7:29" ht="12.75">
      <c r="G33">
        <v>274066</v>
      </c>
      <c r="H33" s="114" t="s">
        <v>735</v>
      </c>
      <c r="I33" s="114" t="s">
        <v>725</v>
      </c>
      <c r="L33">
        <v>6340</v>
      </c>
      <c r="M33" s="114" t="s">
        <v>908</v>
      </c>
      <c r="N33" s="114" t="s">
        <v>677</v>
      </c>
      <c r="V33" s="114" t="s">
        <v>799</v>
      </c>
      <c r="W33">
        <v>164066</v>
      </c>
      <c r="AB33" s="114" t="s">
        <v>751</v>
      </c>
      <c r="AC33">
        <v>9078</v>
      </c>
    </row>
    <row r="34" spans="7:29" ht="12.75">
      <c r="G34">
        <v>9480</v>
      </c>
      <c r="H34" s="114" t="s">
        <v>736</v>
      </c>
      <c r="I34" s="114" t="s">
        <v>0</v>
      </c>
      <c r="L34">
        <v>6341</v>
      </c>
      <c r="M34" s="114" t="s">
        <v>946</v>
      </c>
      <c r="N34" s="114" t="s">
        <v>677</v>
      </c>
      <c r="V34" s="114" t="s">
        <v>5051</v>
      </c>
      <c r="W34">
        <v>301933</v>
      </c>
      <c r="AB34" s="114" t="s">
        <v>752</v>
      </c>
      <c r="AC34">
        <v>9081</v>
      </c>
    </row>
    <row r="35" spans="7:29" ht="12.75">
      <c r="G35">
        <v>9693</v>
      </c>
      <c r="H35" s="114" t="s">
        <v>737</v>
      </c>
      <c r="I35" s="114" t="s">
        <v>725</v>
      </c>
      <c r="L35">
        <v>6342</v>
      </c>
      <c r="M35" s="114" t="s">
        <v>960</v>
      </c>
      <c r="N35" s="114" t="s">
        <v>677</v>
      </c>
      <c r="V35" s="114" t="s">
        <v>5052</v>
      </c>
      <c r="W35">
        <v>418669</v>
      </c>
      <c r="AB35" s="114" t="s">
        <v>753</v>
      </c>
      <c r="AC35">
        <v>195466</v>
      </c>
    </row>
    <row r="36" spans="7:29" ht="12.75">
      <c r="G36">
        <v>9074</v>
      </c>
      <c r="H36" s="114" t="s">
        <v>738</v>
      </c>
      <c r="I36" s="114" t="s">
        <v>725</v>
      </c>
      <c r="L36">
        <v>6343</v>
      </c>
      <c r="M36" s="114" t="s">
        <v>961</v>
      </c>
      <c r="N36" s="114" t="s">
        <v>677</v>
      </c>
      <c r="V36" s="114" t="s">
        <v>801</v>
      </c>
      <c r="W36">
        <v>301929</v>
      </c>
      <c r="AB36" s="114" t="s">
        <v>754</v>
      </c>
      <c r="AC36">
        <v>9091</v>
      </c>
    </row>
    <row r="37" spans="7:29" ht="12.75">
      <c r="G37">
        <v>9694</v>
      </c>
      <c r="H37" s="114" t="s">
        <v>739</v>
      </c>
      <c r="I37" s="114" t="s">
        <v>725</v>
      </c>
      <c r="L37">
        <v>6344</v>
      </c>
      <c r="M37" s="114" t="s">
        <v>973</v>
      </c>
      <c r="N37" s="114" t="s">
        <v>677</v>
      </c>
      <c r="V37" s="114" t="s">
        <v>802</v>
      </c>
      <c r="W37">
        <v>301925</v>
      </c>
      <c r="AB37" s="114" t="s">
        <v>755</v>
      </c>
      <c r="AC37">
        <v>9097</v>
      </c>
    </row>
    <row r="38" spans="7:29" ht="12.75">
      <c r="G38">
        <v>9087</v>
      </c>
      <c r="H38" s="114" t="s">
        <v>740</v>
      </c>
      <c r="I38" s="114" t="s">
        <v>725</v>
      </c>
      <c r="L38">
        <v>6345</v>
      </c>
      <c r="M38" s="114" t="s">
        <v>975</v>
      </c>
      <c r="N38" s="114" t="s">
        <v>677</v>
      </c>
      <c r="V38" s="114" t="s">
        <v>803</v>
      </c>
      <c r="W38">
        <v>301921</v>
      </c>
      <c r="AB38" s="114" t="s">
        <v>756</v>
      </c>
      <c r="AC38">
        <v>9105</v>
      </c>
    </row>
    <row r="39" spans="7:29" ht="12.75">
      <c r="G39">
        <v>9870</v>
      </c>
      <c r="H39" s="114" t="s">
        <v>741</v>
      </c>
      <c r="I39" s="114" t="s">
        <v>0</v>
      </c>
      <c r="L39">
        <v>6346</v>
      </c>
      <c r="M39" s="114" t="s">
        <v>980</v>
      </c>
      <c r="N39" s="114" t="s">
        <v>677</v>
      </c>
      <c r="V39" s="114" t="s">
        <v>804</v>
      </c>
      <c r="W39">
        <v>301917</v>
      </c>
      <c r="AB39" s="114" t="s">
        <v>4731</v>
      </c>
      <c r="AC39">
        <v>323683</v>
      </c>
    </row>
    <row r="40" spans="7:29" ht="12.75">
      <c r="G40">
        <v>9094</v>
      </c>
      <c r="H40" s="114" t="s">
        <v>742</v>
      </c>
      <c r="I40" s="114" t="s">
        <v>725</v>
      </c>
      <c r="L40">
        <v>6347</v>
      </c>
      <c r="M40" s="114" t="s">
        <v>981</v>
      </c>
      <c r="N40" s="114" t="s">
        <v>677</v>
      </c>
      <c r="V40" s="114" t="s">
        <v>805</v>
      </c>
      <c r="W40">
        <v>301913</v>
      </c>
      <c r="AB40" s="114" t="s">
        <v>757</v>
      </c>
      <c r="AC40">
        <v>309508</v>
      </c>
    </row>
    <row r="41" spans="7:29" ht="12.75">
      <c r="G41">
        <v>9096</v>
      </c>
      <c r="H41" s="114" t="s">
        <v>743</v>
      </c>
      <c r="I41" s="114" t="s">
        <v>725</v>
      </c>
      <c r="L41">
        <v>6348</v>
      </c>
      <c r="M41" s="114" t="s">
        <v>983</v>
      </c>
      <c r="N41" s="114" t="s">
        <v>677</v>
      </c>
      <c r="V41" s="114" t="s">
        <v>806</v>
      </c>
      <c r="W41">
        <v>301909</v>
      </c>
      <c r="AB41" s="114" t="s">
        <v>5050</v>
      </c>
      <c r="AC41">
        <v>401880</v>
      </c>
    </row>
    <row r="42" spans="7:29" ht="12.75">
      <c r="G42">
        <v>9103</v>
      </c>
      <c r="H42" s="114" t="s">
        <v>744</v>
      </c>
      <c r="I42" s="114" t="s">
        <v>725</v>
      </c>
      <c r="L42">
        <v>6349</v>
      </c>
      <c r="M42" s="114" t="s">
        <v>985</v>
      </c>
      <c r="N42" s="114" t="s">
        <v>677</v>
      </c>
      <c r="V42" s="114" t="s">
        <v>807</v>
      </c>
      <c r="W42">
        <v>301905</v>
      </c>
      <c r="AB42" s="114" t="s">
        <v>4795</v>
      </c>
      <c r="AC42">
        <v>342666</v>
      </c>
    </row>
    <row r="43" spans="7:29" ht="12.75">
      <c r="G43">
        <v>9075</v>
      </c>
      <c r="H43" s="114" t="s">
        <v>745</v>
      </c>
      <c r="I43" s="114" t="s">
        <v>725</v>
      </c>
      <c r="L43">
        <v>6350</v>
      </c>
      <c r="M43" s="114" t="s">
        <v>992</v>
      </c>
      <c r="N43" s="114" t="s">
        <v>677</v>
      </c>
      <c r="V43" s="114" t="s">
        <v>808</v>
      </c>
      <c r="W43">
        <v>301901</v>
      </c>
      <c r="AB43" s="114" t="s">
        <v>758</v>
      </c>
      <c r="AC43">
        <v>9110</v>
      </c>
    </row>
    <row r="44" spans="7:23" ht="12.75">
      <c r="G44">
        <v>9079</v>
      </c>
      <c r="H44" s="114" t="s">
        <v>746</v>
      </c>
      <c r="I44" s="114" t="s">
        <v>725</v>
      </c>
      <c r="L44">
        <v>6351</v>
      </c>
      <c r="M44" s="114" t="s">
        <v>993</v>
      </c>
      <c r="N44" s="114" t="s">
        <v>677</v>
      </c>
      <c r="V44" s="114" t="s">
        <v>809</v>
      </c>
      <c r="W44">
        <v>301897</v>
      </c>
    </row>
    <row r="45" spans="7:23" ht="12.75">
      <c r="G45">
        <v>9076</v>
      </c>
      <c r="H45" s="114" t="s">
        <v>4790</v>
      </c>
      <c r="I45" s="114" t="s">
        <v>725</v>
      </c>
      <c r="L45">
        <v>6352</v>
      </c>
      <c r="M45" s="114" t="s">
        <v>995</v>
      </c>
      <c r="N45" s="114" t="s">
        <v>677</v>
      </c>
      <c r="V45" s="114" t="s">
        <v>810</v>
      </c>
      <c r="W45">
        <v>301893</v>
      </c>
    </row>
    <row r="46" spans="7:29" ht="12.75">
      <c r="G46">
        <v>9089</v>
      </c>
      <c r="H46" s="114" t="s">
        <v>4791</v>
      </c>
      <c r="I46" s="114" t="s">
        <v>725</v>
      </c>
      <c r="L46">
        <v>6353</v>
      </c>
      <c r="M46" s="114" t="s">
        <v>997</v>
      </c>
      <c r="N46" s="114" t="s">
        <v>677</v>
      </c>
      <c r="V46" s="114" t="s">
        <v>4796</v>
      </c>
      <c r="W46">
        <v>346669</v>
      </c>
      <c r="AB46" s="114" t="s">
        <v>669</v>
      </c>
      <c r="AC46">
        <v>9867</v>
      </c>
    </row>
    <row r="47" spans="7:29" ht="12.75">
      <c r="G47">
        <v>47972</v>
      </c>
      <c r="H47" s="114" t="s">
        <v>747</v>
      </c>
      <c r="I47" s="114" t="s">
        <v>0</v>
      </c>
      <c r="L47">
        <v>6354</v>
      </c>
      <c r="M47" s="114" t="s">
        <v>998</v>
      </c>
      <c r="N47" s="114" t="s">
        <v>677</v>
      </c>
      <c r="V47" s="114" t="s">
        <v>5053</v>
      </c>
      <c r="W47">
        <v>397269</v>
      </c>
      <c r="AB47" s="114" t="s">
        <v>670</v>
      </c>
      <c r="AC47">
        <v>9868</v>
      </c>
    </row>
    <row r="48" spans="7:29" ht="12.75">
      <c r="G48">
        <v>9104</v>
      </c>
      <c r="H48" s="114" t="s">
        <v>4792</v>
      </c>
      <c r="I48" s="114" t="s">
        <v>725</v>
      </c>
      <c r="L48">
        <v>6355</v>
      </c>
      <c r="M48" s="114" t="s">
        <v>999</v>
      </c>
      <c r="N48" s="114" t="s">
        <v>677</v>
      </c>
      <c r="V48" s="114" t="s">
        <v>5054</v>
      </c>
      <c r="W48">
        <v>420669</v>
      </c>
      <c r="AB48" s="114" t="s">
        <v>671</v>
      </c>
      <c r="AC48">
        <v>9869</v>
      </c>
    </row>
    <row r="49" spans="7:23" ht="12.75">
      <c r="G49">
        <v>66090</v>
      </c>
      <c r="H49" s="114" t="s">
        <v>748</v>
      </c>
      <c r="I49" s="114" t="s">
        <v>0</v>
      </c>
      <c r="L49">
        <v>6356</v>
      </c>
      <c r="M49" s="114" t="s">
        <v>1000</v>
      </c>
      <c r="N49" s="114" t="s">
        <v>677</v>
      </c>
      <c r="V49" s="114" t="s">
        <v>5055</v>
      </c>
      <c r="W49">
        <v>414269</v>
      </c>
    </row>
    <row r="50" spans="7:23" ht="12.75">
      <c r="G50">
        <v>9077</v>
      </c>
      <c r="H50" s="114" t="s">
        <v>4793</v>
      </c>
      <c r="I50" s="114" t="s">
        <v>725</v>
      </c>
      <c r="L50">
        <v>6357</v>
      </c>
      <c r="M50" s="114" t="s">
        <v>1001</v>
      </c>
      <c r="N50" s="114" t="s">
        <v>677</v>
      </c>
      <c r="V50" s="114" t="s">
        <v>811</v>
      </c>
      <c r="W50">
        <v>301889</v>
      </c>
    </row>
    <row r="51" spans="7:29" ht="12.75">
      <c r="G51">
        <v>71944</v>
      </c>
      <c r="H51" s="114" t="s">
        <v>749</v>
      </c>
      <c r="I51" s="114" t="s">
        <v>0</v>
      </c>
      <c r="L51">
        <v>6358</v>
      </c>
      <c r="M51" s="114" t="s">
        <v>1002</v>
      </c>
      <c r="N51" s="114" t="s">
        <v>677</v>
      </c>
      <c r="V51" s="114" t="s">
        <v>812</v>
      </c>
      <c r="W51">
        <v>301885</v>
      </c>
      <c r="AB51" s="114" t="s">
        <v>762</v>
      </c>
      <c r="AC51">
        <v>11316</v>
      </c>
    </row>
    <row r="52" spans="7:23" ht="12.75">
      <c r="G52">
        <v>9080</v>
      </c>
      <c r="H52" s="114" t="s">
        <v>4794</v>
      </c>
      <c r="I52" s="114" t="s">
        <v>725</v>
      </c>
      <c r="L52">
        <v>6359</v>
      </c>
      <c r="M52" s="114" t="s">
        <v>1004</v>
      </c>
      <c r="N52" s="114" t="s">
        <v>677</v>
      </c>
      <c r="V52" s="114" t="s">
        <v>5056</v>
      </c>
      <c r="W52">
        <v>421269</v>
      </c>
    </row>
    <row r="53" spans="7:23" ht="12.75">
      <c r="G53">
        <v>9069</v>
      </c>
      <c r="H53" s="114" t="s">
        <v>750</v>
      </c>
      <c r="I53" s="114" t="s">
        <v>725</v>
      </c>
      <c r="L53">
        <v>6360</v>
      </c>
      <c r="M53" s="114" t="s">
        <v>1048</v>
      </c>
      <c r="N53" s="114" t="s">
        <v>677</v>
      </c>
      <c r="V53" s="114" t="s">
        <v>813</v>
      </c>
      <c r="W53">
        <v>301881</v>
      </c>
    </row>
    <row r="54" spans="7:29" ht="12.75">
      <c r="G54">
        <v>9078</v>
      </c>
      <c r="H54" s="114" t="s">
        <v>751</v>
      </c>
      <c r="I54" s="114" t="s">
        <v>725</v>
      </c>
      <c r="L54">
        <v>6361</v>
      </c>
      <c r="M54" s="114" t="s">
        <v>1050</v>
      </c>
      <c r="N54" s="114" t="s">
        <v>677</v>
      </c>
      <c r="V54" s="114" t="s">
        <v>814</v>
      </c>
      <c r="W54">
        <v>6333</v>
      </c>
      <c r="AB54" s="114" t="s">
        <v>763</v>
      </c>
      <c r="AC54">
        <v>22267</v>
      </c>
    </row>
    <row r="55" spans="7:23" ht="12.75">
      <c r="G55">
        <v>9081</v>
      </c>
      <c r="H55" s="114" t="s">
        <v>752</v>
      </c>
      <c r="I55" s="114" t="s">
        <v>725</v>
      </c>
      <c r="L55">
        <v>6362</v>
      </c>
      <c r="M55" s="114" t="s">
        <v>1090</v>
      </c>
      <c r="N55" s="114" t="s">
        <v>677</v>
      </c>
      <c r="V55" s="114" t="s">
        <v>815</v>
      </c>
      <c r="W55">
        <v>301957</v>
      </c>
    </row>
    <row r="56" spans="7:23" ht="12.75">
      <c r="G56">
        <v>195466</v>
      </c>
      <c r="H56" s="114" t="s">
        <v>753</v>
      </c>
      <c r="I56" s="114" t="s">
        <v>725</v>
      </c>
      <c r="L56">
        <v>6363</v>
      </c>
      <c r="M56" s="114" t="s">
        <v>1093</v>
      </c>
      <c r="N56" s="114" t="s">
        <v>677</v>
      </c>
      <c r="V56" s="114" t="s">
        <v>816</v>
      </c>
      <c r="W56">
        <v>301953</v>
      </c>
    </row>
    <row r="57" spans="7:23" ht="12.75">
      <c r="G57">
        <v>9091</v>
      </c>
      <c r="H57" s="114" t="s">
        <v>754</v>
      </c>
      <c r="I57" s="114" t="s">
        <v>725</v>
      </c>
      <c r="L57">
        <v>6364</v>
      </c>
      <c r="M57" s="114" t="s">
        <v>1108</v>
      </c>
      <c r="N57" s="114" t="s">
        <v>677</v>
      </c>
      <c r="V57" s="114" t="s">
        <v>817</v>
      </c>
      <c r="W57">
        <v>301949</v>
      </c>
    </row>
    <row r="58" spans="7:23" ht="12.75">
      <c r="G58">
        <v>9097</v>
      </c>
      <c r="H58" s="114" t="s">
        <v>755</v>
      </c>
      <c r="I58" s="114" t="s">
        <v>725</v>
      </c>
      <c r="L58">
        <v>6365</v>
      </c>
      <c r="M58" s="114" t="s">
        <v>1109</v>
      </c>
      <c r="N58" s="114" t="s">
        <v>677</v>
      </c>
      <c r="V58" s="114" t="s">
        <v>818</v>
      </c>
      <c r="W58">
        <v>301945</v>
      </c>
    </row>
    <row r="59" spans="7:23" ht="12.75">
      <c r="G59">
        <v>9105</v>
      </c>
      <c r="H59" s="114" t="s">
        <v>756</v>
      </c>
      <c r="I59" s="114" t="s">
        <v>725</v>
      </c>
      <c r="L59">
        <v>6366</v>
      </c>
      <c r="M59" s="114" t="s">
        <v>1110</v>
      </c>
      <c r="N59" s="114" t="s">
        <v>677</v>
      </c>
      <c r="V59" s="114" t="s">
        <v>819</v>
      </c>
      <c r="W59">
        <v>301941</v>
      </c>
    </row>
    <row r="60" spans="7:23" ht="12.75">
      <c r="G60">
        <v>323683</v>
      </c>
      <c r="H60" s="114" t="s">
        <v>4731</v>
      </c>
      <c r="I60" s="114" t="s">
        <v>725</v>
      </c>
      <c r="L60">
        <v>6367</v>
      </c>
      <c r="M60" s="114" t="s">
        <v>1112</v>
      </c>
      <c r="N60" s="114" t="s">
        <v>677</v>
      </c>
      <c r="V60" s="114" t="s">
        <v>820</v>
      </c>
      <c r="W60">
        <v>301937</v>
      </c>
    </row>
    <row r="61" spans="7:23" ht="12.75">
      <c r="G61">
        <v>309508</v>
      </c>
      <c r="H61" s="114" t="s">
        <v>757</v>
      </c>
      <c r="I61" s="114" t="s">
        <v>725</v>
      </c>
      <c r="L61">
        <v>6368</v>
      </c>
      <c r="M61" s="114" t="s">
        <v>1113</v>
      </c>
      <c r="N61" s="114" t="s">
        <v>677</v>
      </c>
      <c r="V61" s="114" t="s">
        <v>821</v>
      </c>
      <c r="W61">
        <v>6334</v>
      </c>
    </row>
    <row r="62" spans="7:23" ht="12.75">
      <c r="G62">
        <v>401880</v>
      </c>
      <c r="H62" s="114" t="s">
        <v>5050</v>
      </c>
      <c r="I62" s="114" t="s">
        <v>725</v>
      </c>
      <c r="L62">
        <v>6369</v>
      </c>
      <c r="M62" s="114" t="s">
        <v>1114</v>
      </c>
      <c r="N62" s="114" t="s">
        <v>677</v>
      </c>
      <c r="V62" s="114" t="s">
        <v>822</v>
      </c>
      <c r="W62">
        <v>6335</v>
      </c>
    </row>
    <row r="63" spans="7:23" ht="12.75">
      <c r="G63">
        <v>342666</v>
      </c>
      <c r="H63" s="114" t="s">
        <v>4795</v>
      </c>
      <c r="I63" s="114" t="s">
        <v>725</v>
      </c>
      <c r="L63">
        <v>6370</v>
      </c>
      <c r="M63" s="114" t="s">
        <v>1115</v>
      </c>
      <c r="N63" s="114" t="s">
        <v>677</v>
      </c>
      <c r="V63" s="114" t="s">
        <v>529</v>
      </c>
      <c r="W63">
        <v>301961</v>
      </c>
    </row>
    <row r="64" spans="7:23" ht="12.75">
      <c r="G64">
        <v>9110</v>
      </c>
      <c r="H64" s="114" t="s">
        <v>758</v>
      </c>
      <c r="I64" s="114" t="s">
        <v>725</v>
      </c>
      <c r="L64">
        <v>6371</v>
      </c>
      <c r="M64" s="114" t="s">
        <v>1116</v>
      </c>
      <c r="N64" s="114" t="s">
        <v>677</v>
      </c>
      <c r="V64" s="114" t="s">
        <v>34</v>
      </c>
      <c r="W64">
        <v>302057</v>
      </c>
    </row>
    <row r="65" spans="7:23" ht="12.75">
      <c r="G65">
        <v>9866</v>
      </c>
      <c r="H65" s="114" t="s">
        <v>759</v>
      </c>
      <c r="L65">
        <v>6372</v>
      </c>
      <c r="M65" s="114" t="s">
        <v>1117</v>
      </c>
      <c r="N65" s="114" t="s">
        <v>677</v>
      </c>
      <c r="V65" s="114" t="s">
        <v>398</v>
      </c>
      <c r="W65">
        <v>302053</v>
      </c>
    </row>
    <row r="66" spans="7:23" ht="12.75">
      <c r="G66">
        <v>9867</v>
      </c>
      <c r="H66" s="114" t="s">
        <v>669</v>
      </c>
      <c r="I66" s="114" t="s">
        <v>759</v>
      </c>
      <c r="L66">
        <v>6373</v>
      </c>
      <c r="M66" s="114" t="s">
        <v>1118</v>
      </c>
      <c r="N66" s="114" t="s">
        <v>677</v>
      </c>
      <c r="V66" s="114" t="s">
        <v>823</v>
      </c>
      <c r="W66">
        <v>302049</v>
      </c>
    </row>
    <row r="67" spans="7:23" ht="12.75">
      <c r="G67">
        <v>9868</v>
      </c>
      <c r="H67" s="114" t="s">
        <v>670</v>
      </c>
      <c r="I67" s="114" t="s">
        <v>759</v>
      </c>
      <c r="L67">
        <v>6374</v>
      </c>
      <c r="M67" s="114" t="s">
        <v>1121</v>
      </c>
      <c r="N67" s="114" t="s">
        <v>677</v>
      </c>
      <c r="V67" s="114" t="s">
        <v>824</v>
      </c>
      <c r="W67">
        <v>302045</v>
      </c>
    </row>
    <row r="68" spans="7:23" ht="12.75">
      <c r="G68">
        <v>-4343</v>
      </c>
      <c r="H68" s="114" t="s">
        <v>760</v>
      </c>
      <c r="I68" s="114" t="s">
        <v>759</v>
      </c>
      <c r="L68">
        <v>6375</v>
      </c>
      <c r="M68" s="114" t="s">
        <v>1122</v>
      </c>
      <c r="N68" s="114" t="s">
        <v>677</v>
      </c>
      <c r="V68" s="114" t="s">
        <v>36</v>
      </c>
      <c r="W68">
        <v>302041</v>
      </c>
    </row>
    <row r="69" spans="7:23" ht="12.75">
      <c r="G69">
        <v>9869</v>
      </c>
      <c r="H69" s="114" t="s">
        <v>671</v>
      </c>
      <c r="I69" s="114" t="s">
        <v>759</v>
      </c>
      <c r="L69">
        <v>6376</v>
      </c>
      <c r="M69" s="114" t="s">
        <v>1123</v>
      </c>
      <c r="N69" s="114" t="s">
        <v>677</v>
      </c>
      <c r="V69" s="114" t="s">
        <v>37</v>
      </c>
      <c r="W69">
        <v>302037</v>
      </c>
    </row>
    <row r="70" spans="7:23" ht="12.75">
      <c r="G70">
        <v>11317</v>
      </c>
      <c r="H70" s="114" t="s">
        <v>761</v>
      </c>
      <c r="I70" s="114" t="s">
        <v>759</v>
      </c>
      <c r="L70">
        <v>6377</v>
      </c>
      <c r="M70" s="114" t="s">
        <v>1130</v>
      </c>
      <c r="N70" s="114" t="s">
        <v>677</v>
      </c>
      <c r="V70" s="114" t="s">
        <v>825</v>
      </c>
      <c r="W70">
        <v>302033</v>
      </c>
    </row>
    <row r="71" spans="7:23" ht="12.75">
      <c r="G71">
        <v>11315</v>
      </c>
      <c r="H71" s="114" t="s">
        <v>701</v>
      </c>
      <c r="L71">
        <v>6378</v>
      </c>
      <c r="M71" s="114" t="s">
        <v>1132</v>
      </c>
      <c r="N71" s="114" t="s">
        <v>677</v>
      </c>
      <c r="V71" s="114" t="s">
        <v>31</v>
      </c>
      <c r="W71">
        <v>302029</v>
      </c>
    </row>
    <row r="72" spans="7:23" ht="12.75">
      <c r="G72">
        <v>11316</v>
      </c>
      <c r="H72" s="114" t="s">
        <v>762</v>
      </c>
      <c r="I72" s="114" t="s">
        <v>701</v>
      </c>
      <c r="L72">
        <v>6379</v>
      </c>
      <c r="M72" s="114" t="s">
        <v>1134</v>
      </c>
      <c r="N72" s="114" t="s">
        <v>677</v>
      </c>
      <c r="V72" s="114" t="s">
        <v>3</v>
      </c>
      <c r="W72">
        <v>302025</v>
      </c>
    </row>
    <row r="73" spans="7:23" ht="12.75">
      <c r="G73">
        <v>22266</v>
      </c>
      <c r="H73" s="114" t="s">
        <v>763</v>
      </c>
      <c r="L73">
        <v>6380</v>
      </c>
      <c r="M73" s="114" t="s">
        <v>1135</v>
      </c>
      <c r="N73" s="114" t="s">
        <v>677</v>
      </c>
      <c r="V73" s="114" t="s">
        <v>32</v>
      </c>
      <c r="W73">
        <v>302021</v>
      </c>
    </row>
    <row r="74" spans="7:23" ht="12.75">
      <c r="G74">
        <v>22267</v>
      </c>
      <c r="H74" s="114" t="s">
        <v>763</v>
      </c>
      <c r="I74" s="114" t="s">
        <v>763</v>
      </c>
      <c r="L74">
        <v>6381</v>
      </c>
      <c r="M74" s="114" t="s">
        <v>1137</v>
      </c>
      <c r="N74" s="114" t="s">
        <v>677</v>
      </c>
      <c r="V74" s="114" t="s">
        <v>826</v>
      </c>
      <c r="W74">
        <v>302017</v>
      </c>
    </row>
    <row r="75" spans="7:23" ht="12.75">
      <c r="G75">
        <v>23327</v>
      </c>
      <c r="H75" s="114" t="s">
        <v>764</v>
      </c>
      <c r="I75" s="114" t="s">
        <v>763</v>
      </c>
      <c r="L75">
        <v>6382</v>
      </c>
      <c r="M75" s="114" t="s">
        <v>1139</v>
      </c>
      <c r="N75" s="114" t="s">
        <v>677</v>
      </c>
      <c r="V75" s="114" t="s">
        <v>271</v>
      </c>
      <c r="W75">
        <v>302013</v>
      </c>
    </row>
    <row r="76" spans="7:23" ht="12.75">
      <c r="G76">
        <v>5700</v>
      </c>
      <c r="H76" s="114" t="s">
        <v>677</v>
      </c>
      <c r="L76">
        <v>6383</v>
      </c>
      <c r="M76" s="114" t="s">
        <v>1140</v>
      </c>
      <c r="N76" s="114" t="s">
        <v>677</v>
      </c>
      <c r="V76" s="114" t="s">
        <v>827</v>
      </c>
      <c r="W76">
        <v>302009</v>
      </c>
    </row>
    <row r="77" spans="7:23" ht="12.75">
      <c r="G77">
        <v>25319</v>
      </c>
      <c r="H77" s="114" t="s">
        <v>765</v>
      </c>
      <c r="I77" s="114" t="s">
        <v>677</v>
      </c>
      <c r="L77">
        <v>6384</v>
      </c>
      <c r="M77" s="114" t="s">
        <v>1141</v>
      </c>
      <c r="N77" s="114" t="s">
        <v>677</v>
      </c>
      <c r="V77" s="114" t="s">
        <v>828</v>
      </c>
      <c r="W77">
        <v>302005</v>
      </c>
    </row>
    <row r="78" spans="7:23" ht="12.75">
      <c r="G78">
        <v>29072</v>
      </c>
      <c r="H78" s="114" t="s">
        <v>766</v>
      </c>
      <c r="I78" s="114" t="s">
        <v>677</v>
      </c>
      <c r="L78">
        <v>6385</v>
      </c>
      <c r="M78" s="114" t="s">
        <v>1143</v>
      </c>
      <c r="N78" s="114" t="s">
        <v>677</v>
      </c>
      <c r="V78" s="114" t="s">
        <v>524</v>
      </c>
      <c r="W78">
        <v>302001</v>
      </c>
    </row>
    <row r="79" spans="7:23" ht="12.75">
      <c r="G79">
        <v>25674</v>
      </c>
      <c r="H79" s="114" t="s">
        <v>770</v>
      </c>
      <c r="I79" s="114" t="s">
        <v>677</v>
      </c>
      <c r="L79">
        <v>6386</v>
      </c>
      <c r="M79" s="114" t="s">
        <v>1145</v>
      </c>
      <c r="N79" s="114" t="s">
        <v>677</v>
      </c>
      <c r="V79" s="114" t="s">
        <v>829</v>
      </c>
      <c r="W79">
        <v>301997</v>
      </c>
    </row>
    <row r="80" spans="7:23" ht="12.75">
      <c r="G80">
        <v>6303</v>
      </c>
      <c r="H80" s="114" t="s">
        <v>771</v>
      </c>
      <c r="I80" s="114" t="s">
        <v>677</v>
      </c>
      <c r="L80">
        <v>6389</v>
      </c>
      <c r="M80" s="114" t="s">
        <v>1148</v>
      </c>
      <c r="N80" s="114" t="s">
        <v>677</v>
      </c>
      <c r="V80" s="114" t="s">
        <v>514</v>
      </c>
      <c r="W80">
        <v>301993</v>
      </c>
    </row>
    <row r="81" spans="7:23" ht="12.75">
      <c r="G81">
        <v>6304</v>
      </c>
      <c r="H81" s="114" t="s">
        <v>772</v>
      </c>
      <c r="I81" s="114" t="s">
        <v>677</v>
      </c>
      <c r="L81">
        <v>6392</v>
      </c>
      <c r="M81" s="114" t="s">
        <v>1149</v>
      </c>
      <c r="N81" s="114" t="s">
        <v>677</v>
      </c>
      <c r="V81" s="114" t="s">
        <v>280</v>
      </c>
      <c r="W81">
        <v>301989</v>
      </c>
    </row>
    <row r="82" spans="7:23" ht="12.75">
      <c r="G82">
        <v>12869</v>
      </c>
      <c r="H82" s="114" t="s">
        <v>773</v>
      </c>
      <c r="I82" s="114" t="s">
        <v>677</v>
      </c>
      <c r="L82">
        <v>6395</v>
      </c>
      <c r="M82" s="114" t="s">
        <v>1150</v>
      </c>
      <c r="N82" s="114" t="s">
        <v>677</v>
      </c>
      <c r="V82" s="114" t="s">
        <v>5057</v>
      </c>
      <c r="W82">
        <v>367869</v>
      </c>
    </row>
    <row r="83" spans="7:23" ht="12.75">
      <c r="G83">
        <v>12868</v>
      </c>
      <c r="H83" s="114" t="s">
        <v>774</v>
      </c>
      <c r="I83" s="114" t="s">
        <v>677</v>
      </c>
      <c r="L83">
        <v>6401</v>
      </c>
      <c r="M83" s="114" t="s">
        <v>1153</v>
      </c>
      <c r="N83" s="114" t="s">
        <v>677</v>
      </c>
      <c r="V83" s="114" t="s">
        <v>434</v>
      </c>
      <c r="W83">
        <v>301985</v>
      </c>
    </row>
    <row r="84" spans="7:23" ht="12.75">
      <c r="G84">
        <v>6305</v>
      </c>
      <c r="H84" s="114" t="s">
        <v>775</v>
      </c>
      <c r="I84" s="114" t="s">
        <v>677</v>
      </c>
      <c r="L84">
        <v>6404</v>
      </c>
      <c r="M84" s="114" t="s">
        <v>1154</v>
      </c>
      <c r="N84" s="114" t="s">
        <v>677</v>
      </c>
      <c r="V84" s="114" t="s">
        <v>523</v>
      </c>
      <c r="W84">
        <v>301981</v>
      </c>
    </row>
    <row r="85" spans="7:23" ht="12.75">
      <c r="G85">
        <v>301869</v>
      </c>
      <c r="H85" s="114" t="s">
        <v>776</v>
      </c>
      <c r="I85" s="114" t="s">
        <v>677</v>
      </c>
      <c r="L85">
        <v>6407</v>
      </c>
      <c r="M85" s="114" t="s">
        <v>1158</v>
      </c>
      <c r="N85" s="114" t="s">
        <v>677</v>
      </c>
      <c r="V85" s="114" t="s">
        <v>830</v>
      </c>
      <c r="W85">
        <v>301977</v>
      </c>
    </row>
    <row r="86" spans="7:23" ht="12.75">
      <c r="G86">
        <v>6306</v>
      </c>
      <c r="H86" s="114" t="s">
        <v>777</v>
      </c>
      <c r="I86" s="114" t="s">
        <v>677</v>
      </c>
      <c r="L86">
        <v>6410</v>
      </c>
      <c r="M86" s="114" t="s">
        <v>1161</v>
      </c>
      <c r="N86" s="114" t="s">
        <v>677</v>
      </c>
      <c r="V86" s="114" t="s">
        <v>308</v>
      </c>
      <c r="W86">
        <v>301973</v>
      </c>
    </row>
    <row r="87" spans="7:23" ht="12.75">
      <c r="G87">
        <v>6307</v>
      </c>
      <c r="H87" s="114" t="s">
        <v>778</v>
      </c>
      <c r="I87" s="114" t="s">
        <v>677</v>
      </c>
      <c r="L87">
        <v>6413</v>
      </c>
      <c r="M87" s="114" t="s">
        <v>1163</v>
      </c>
      <c r="N87" s="114" t="s">
        <v>677</v>
      </c>
      <c r="V87" s="114" t="s">
        <v>831</v>
      </c>
      <c r="W87">
        <v>301969</v>
      </c>
    </row>
    <row r="88" spans="7:23" ht="12.75">
      <c r="G88">
        <v>6308</v>
      </c>
      <c r="H88" s="114" t="s">
        <v>779</v>
      </c>
      <c r="I88" s="114" t="s">
        <v>677</v>
      </c>
      <c r="L88">
        <v>6416</v>
      </c>
      <c r="M88" s="114" t="s">
        <v>1164</v>
      </c>
      <c r="N88" s="114" t="s">
        <v>677</v>
      </c>
      <c r="V88" s="114" t="s">
        <v>832</v>
      </c>
      <c r="W88">
        <v>301965</v>
      </c>
    </row>
    <row r="89" spans="7:23" ht="12.75">
      <c r="G89">
        <v>13272</v>
      </c>
      <c r="H89" s="114" t="s">
        <v>780</v>
      </c>
      <c r="I89" s="114" t="s">
        <v>677</v>
      </c>
      <c r="L89">
        <v>6419</v>
      </c>
      <c r="M89" s="114" t="s">
        <v>1165</v>
      </c>
      <c r="N89" s="114" t="s">
        <v>677</v>
      </c>
      <c r="V89" s="114" t="s">
        <v>482</v>
      </c>
      <c r="W89">
        <v>302153</v>
      </c>
    </row>
    <row r="90" spans="7:23" ht="12.75">
      <c r="G90">
        <v>13273</v>
      </c>
      <c r="H90" s="114" t="s">
        <v>781</v>
      </c>
      <c r="I90" s="114" t="s">
        <v>677</v>
      </c>
      <c r="L90">
        <v>6422</v>
      </c>
      <c r="M90" s="114" t="s">
        <v>1166</v>
      </c>
      <c r="N90" s="114" t="s">
        <v>677</v>
      </c>
      <c r="V90" s="114" t="s">
        <v>17</v>
      </c>
      <c r="W90">
        <v>302149</v>
      </c>
    </row>
    <row r="91" spans="7:23" ht="12.75">
      <c r="G91">
        <v>13274</v>
      </c>
      <c r="H91" s="114" t="s">
        <v>782</v>
      </c>
      <c r="I91" s="114" t="s">
        <v>677</v>
      </c>
      <c r="L91">
        <v>6425</v>
      </c>
      <c r="M91" s="114" t="s">
        <v>1167</v>
      </c>
      <c r="N91" s="114" t="s">
        <v>677</v>
      </c>
      <c r="V91" s="114" t="s">
        <v>833</v>
      </c>
      <c r="W91">
        <v>302145</v>
      </c>
    </row>
    <row r="92" spans="7:23" ht="12.75">
      <c r="G92">
        <v>13275</v>
      </c>
      <c r="H92" s="114" t="s">
        <v>783</v>
      </c>
      <c r="I92" s="114" t="s">
        <v>677</v>
      </c>
      <c r="L92">
        <v>6428</v>
      </c>
      <c r="M92" s="114" t="s">
        <v>1178</v>
      </c>
      <c r="N92" s="114" t="s">
        <v>677</v>
      </c>
      <c r="V92" s="114" t="s">
        <v>39</v>
      </c>
      <c r="W92">
        <v>302141</v>
      </c>
    </row>
    <row r="93" spans="7:23" ht="12.75">
      <c r="G93">
        <v>13276</v>
      </c>
      <c r="H93" s="114" t="s">
        <v>784</v>
      </c>
      <c r="I93" s="114" t="s">
        <v>677</v>
      </c>
      <c r="L93">
        <v>6431</v>
      </c>
      <c r="M93" s="114" t="s">
        <v>1183</v>
      </c>
      <c r="N93" s="114" t="s">
        <v>677</v>
      </c>
      <c r="V93" s="114" t="s">
        <v>834</v>
      </c>
      <c r="W93">
        <v>302137</v>
      </c>
    </row>
    <row r="94" spans="7:23" ht="12.75">
      <c r="G94">
        <v>13277</v>
      </c>
      <c r="H94" s="114" t="s">
        <v>785</v>
      </c>
      <c r="I94" s="114" t="s">
        <v>677</v>
      </c>
      <c r="L94">
        <v>6434</v>
      </c>
      <c r="M94" s="114" t="s">
        <v>1188</v>
      </c>
      <c r="N94" s="114" t="s">
        <v>677</v>
      </c>
      <c r="V94" s="114" t="s">
        <v>252</v>
      </c>
      <c r="W94">
        <v>302133</v>
      </c>
    </row>
    <row r="95" spans="7:23" ht="12.75">
      <c r="G95">
        <v>13278</v>
      </c>
      <c r="H95" s="114" t="s">
        <v>786</v>
      </c>
      <c r="I95" s="114" t="s">
        <v>677</v>
      </c>
      <c r="L95">
        <v>6437</v>
      </c>
      <c r="M95" s="114" t="s">
        <v>1189</v>
      </c>
      <c r="N95" s="114" t="s">
        <v>677</v>
      </c>
      <c r="V95" s="114" t="s">
        <v>835</v>
      </c>
      <c r="W95">
        <v>302129</v>
      </c>
    </row>
    <row r="96" spans="7:23" ht="12.75">
      <c r="G96">
        <v>13279</v>
      </c>
      <c r="H96" s="114" t="s">
        <v>787</v>
      </c>
      <c r="I96" s="114" t="s">
        <v>677</v>
      </c>
      <c r="L96">
        <v>6440</v>
      </c>
      <c r="M96" s="114" t="s">
        <v>1190</v>
      </c>
      <c r="N96" s="114" t="s">
        <v>677</v>
      </c>
      <c r="V96" s="114" t="s">
        <v>836</v>
      </c>
      <c r="W96">
        <v>302125</v>
      </c>
    </row>
    <row r="97" spans="7:23" ht="12.75">
      <c r="G97">
        <v>13280</v>
      </c>
      <c r="H97" s="114" t="s">
        <v>788</v>
      </c>
      <c r="I97" s="114" t="s">
        <v>677</v>
      </c>
      <c r="L97">
        <v>6446</v>
      </c>
      <c r="M97" s="114" t="s">
        <v>1194</v>
      </c>
      <c r="N97" s="114" t="s">
        <v>677</v>
      </c>
      <c r="V97" s="114" t="s">
        <v>41</v>
      </c>
      <c r="W97">
        <v>302121</v>
      </c>
    </row>
    <row r="98" spans="7:23" ht="12.75">
      <c r="G98">
        <v>13281</v>
      </c>
      <c r="H98" s="114" t="s">
        <v>789</v>
      </c>
      <c r="I98" s="114" t="s">
        <v>677</v>
      </c>
      <c r="L98">
        <v>6449</v>
      </c>
      <c r="M98" s="114" t="s">
        <v>1195</v>
      </c>
      <c r="N98" s="114" t="s">
        <v>677</v>
      </c>
      <c r="V98" s="114" t="s">
        <v>43</v>
      </c>
      <c r="W98">
        <v>302117</v>
      </c>
    </row>
    <row r="99" spans="7:23" ht="12.75">
      <c r="G99">
        <v>6309</v>
      </c>
      <c r="H99" s="114" t="s">
        <v>790</v>
      </c>
      <c r="I99" s="114" t="s">
        <v>677</v>
      </c>
      <c r="L99">
        <v>6452</v>
      </c>
      <c r="M99" s="114" t="s">
        <v>1196</v>
      </c>
      <c r="N99" s="114" t="s">
        <v>677</v>
      </c>
      <c r="V99" s="114" t="s">
        <v>45</v>
      </c>
      <c r="W99">
        <v>302113</v>
      </c>
    </row>
    <row r="100" spans="7:23" ht="12.75">
      <c r="G100">
        <v>6310</v>
      </c>
      <c r="H100" s="114" t="s">
        <v>791</v>
      </c>
      <c r="I100" s="114" t="s">
        <v>677</v>
      </c>
      <c r="L100">
        <v>6455</v>
      </c>
      <c r="M100" s="114" t="s">
        <v>1197</v>
      </c>
      <c r="N100" s="114" t="s">
        <v>677</v>
      </c>
      <c r="V100" s="114" t="s">
        <v>837</v>
      </c>
      <c r="W100">
        <v>302109</v>
      </c>
    </row>
    <row r="101" spans="7:23" ht="12.75">
      <c r="G101">
        <v>6311</v>
      </c>
      <c r="H101" s="114" t="s">
        <v>792</v>
      </c>
      <c r="I101" s="114" t="s">
        <v>677</v>
      </c>
      <c r="L101">
        <v>6458</v>
      </c>
      <c r="M101" s="114" t="s">
        <v>1198</v>
      </c>
      <c r="N101" s="114" t="s">
        <v>677</v>
      </c>
      <c r="V101" s="114" t="s">
        <v>838</v>
      </c>
      <c r="W101">
        <v>302105</v>
      </c>
    </row>
    <row r="102" spans="7:23" ht="12.75">
      <c r="G102">
        <v>301873</v>
      </c>
      <c r="H102" s="114" t="s">
        <v>793</v>
      </c>
      <c r="I102" s="114" t="s">
        <v>677</v>
      </c>
      <c r="L102">
        <v>6461</v>
      </c>
      <c r="M102" s="114" t="s">
        <v>1199</v>
      </c>
      <c r="N102" s="114" t="s">
        <v>677</v>
      </c>
      <c r="V102" s="114" t="s">
        <v>839</v>
      </c>
      <c r="W102">
        <v>302101</v>
      </c>
    </row>
    <row r="103" spans="7:23" ht="12.75">
      <c r="G103">
        <v>301877</v>
      </c>
      <c r="H103" s="114" t="s">
        <v>794</v>
      </c>
      <c r="I103" s="114" t="s">
        <v>677</v>
      </c>
      <c r="L103">
        <v>6464</v>
      </c>
      <c r="M103" s="114" t="s">
        <v>1201</v>
      </c>
      <c r="N103" s="114" t="s">
        <v>677</v>
      </c>
      <c r="V103" s="114" t="s">
        <v>526</v>
      </c>
      <c r="W103">
        <v>302097</v>
      </c>
    </row>
    <row r="104" spans="7:23" ht="12.75">
      <c r="G104">
        <v>6321</v>
      </c>
      <c r="H104" s="114" t="s">
        <v>795</v>
      </c>
      <c r="I104" s="114" t="s">
        <v>677</v>
      </c>
      <c r="L104">
        <v>6467</v>
      </c>
      <c r="M104" s="114" t="s">
        <v>1203</v>
      </c>
      <c r="N104" s="114" t="s">
        <v>677</v>
      </c>
      <c r="V104" s="114" t="s">
        <v>840</v>
      </c>
      <c r="W104">
        <v>302093</v>
      </c>
    </row>
    <row r="105" spans="7:23" ht="12.75">
      <c r="G105">
        <v>6322</v>
      </c>
      <c r="H105" s="114" t="s">
        <v>796</v>
      </c>
      <c r="I105" s="114" t="s">
        <v>677</v>
      </c>
      <c r="L105">
        <v>6470</v>
      </c>
      <c r="M105" s="114" t="s">
        <v>1204</v>
      </c>
      <c r="N105" s="114" t="s">
        <v>677</v>
      </c>
      <c r="V105" s="114" t="s">
        <v>841</v>
      </c>
      <c r="W105">
        <v>302089</v>
      </c>
    </row>
    <row r="106" spans="7:23" ht="12.75">
      <c r="G106">
        <v>6331</v>
      </c>
      <c r="H106" s="114" t="s">
        <v>797</v>
      </c>
      <c r="I106" s="114" t="s">
        <v>677</v>
      </c>
      <c r="L106">
        <v>6473</v>
      </c>
      <c r="M106" s="114" t="s">
        <v>1205</v>
      </c>
      <c r="N106" s="114" t="s">
        <v>677</v>
      </c>
      <c r="V106" s="114" t="s">
        <v>425</v>
      </c>
      <c r="W106">
        <v>302085</v>
      </c>
    </row>
    <row r="107" spans="7:23" ht="12.75">
      <c r="G107">
        <v>6332</v>
      </c>
      <c r="H107" s="114" t="s">
        <v>798</v>
      </c>
      <c r="I107" s="114" t="s">
        <v>677</v>
      </c>
      <c r="L107">
        <v>6476</v>
      </c>
      <c r="M107" s="114" t="s">
        <v>1206</v>
      </c>
      <c r="N107" s="114" t="s">
        <v>677</v>
      </c>
      <c r="V107" s="114" t="s">
        <v>46</v>
      </c>
      <c r="W107">
        <v>302081</v>
      </c>
    </row>
    <row r="108" spans="7:23" ht="12.75">
      <c r="G108">
        <v>164066</v>
      </c>
      <c r="H108" s="114" t="s">
        <v>799</v>
      </c>
      <c r="I108" s="114" t="s">
        <v>677</v>
      </c>
      <c r="L108">
        <v>6479</v>
      </c>
      <c r="M108" s="114" t="s">
        <v>1208</v>
      </c>
      <c r="N108" s="114" t="s">
        <v>677</v>
      </c>
      <c r="V108" s="114" t="s">
        <v>48</v>
      </c>
      <c r="W108">
        <v>302077</v>
      </c>
    </row>
    <row r="109" spans="7:23" ht="12.75">
      <c r="G109">
        <v>301933</v>
      </c>
      <c r="H109" s="114" t="s">
        <v>5051</v>
      </c>
      <c r="I109" s="114" t="s">
        <v>677</v>
      </c>
      <c r="L109">
        <v>6482</v>
      </c>
      <c r="M109" s="114" t="s">
        <v>1209</v>
      </c>
      <c r="N109" s="114" t="s">
        <v>677</v>
      </c>
      <c r="V109" s="114" t="s">
        <v>842</v>
      </c>
      <c r="W109">
        <v>302073</v>
      </c>
    </row>
    <row r="110" spans="7:23" ht="12.75">
      <c r="G110">
        <v>418669</v>
      </c>
      <c r="H110" s="114" t="s">
        <v>5052</v>
      </c>
      <c r="I110" s="114" t="s">
        <v>677</v>
      </c>
      <c r="L110">
        <v>6485</v>
      </c>
      <c r="M110" s="114" t="s">
        <v>1210</v>
      </c>
      <c r="N110" s="114" t="s">
        <v>677</v>
      </c>
      <c r="V110" s="114" t="s">
        <v>517</v>
      </c>
      <c r="W110">
        <v>302069</v>
      </c>
    </row>
    <row r="111" spans="7:23" ht="12.75">
      <c r="G111">
        <v>301929</v>
      </c>
      <c r="H111" s="114" t="s">
        <v>801</v>
      </c>
      <c r="I111" s="114" t="s">
        <v>677</v>
      </c>
      <c r="L111">
        <v>6488</v>
      </c>
      <c r="M111" s="114" t="s">
        <v>1214</v>
      </c>
      <c r="N111" s="114" t="s">
        <v>677</v>
      </c>
      <c r="V111" s="114" t="s">
        <v>50</v>
      </c>
      <c r="W111">
        <v>302065</v>
      </c>
    </row>
    <row r="112" spans="7:23" ht="12.75">
      <c r="G112">
        <v>301925</v>
      </c>
      <c r="H112" s="114" t="s">
        <v>802</v>
      </c>
      <c r="I112" s="114" t="s">
        <v>677</v>
      </c>
      <c r="L112">
        <v>6491</v>
      </c>
      <c r="M112" s="114" t="s">
        <v>1218</v>
      </c>
      <c r="N112" s="114" t="s">
        <v>677</v>
      </c>
      <c r="V112" s="114" t="s">
        <v>52</v>
      </c>
      <c r="W112">
        <v>302061</v>
      </c>
    </row>
    <row r="113" spans="7:23" ht="12.75">
      <c r="G113">
        <v>301921</v>
      </c>
      <c r="H113" s="114" t="s">
        <v>803</v>
      </c>
      <c r="I113" s="114" t="s">
        <v>677</v>
      </c>
      <c r="L113">
        <v>6494</v>
      </c>
      <c r="M113" s="114" t="s">
        <v>1219</v>
      </c>
      <c r="N113" s="114" t="s">
        <v>677</v>
      </c>
      <c r="V113" s="114" t="s">
        <v>303</v>
      </c>
      <c r="W113">
        <v>302249</v>
      </c>
    </row>
    <row r="114" spans="7:23" ht="12.75">
      <c r="G114">
        <v>301917</v>
      </c>
      <c r="H114" s="114" t="s">
        <v>804</v>
      </c>
      <c r="I114" s="114" t="s">
        <v>677</v>
      </c>
      <c r="L114">
        <v>6497</v>
      </c>
      <c r="M114" s="114" t="s">
        <v>1220</v>
      </c>
      <c r="N114" s="114" t="s">
        <v>677</v>
      </c>
      <c r="V114" s="114" t="s">
        <v>254</v>
      </c>
      <c r="W114">
        <v>302245</v>
      </c>
    </row>
    <row r="115" spans="7:23" ht="12.75">
      <c r="G115">
        <v>301913</v>
      </c>
      <c r="H115" s="114" t="s">
        <v>805</v>
      </c>
      <c r="I115" s="114" t="s">
        <v>677</v>
      </c>
      <c r="L115">
        <v>6500</v>
      </c>
      <c r="M115" s="114" t="s">
        <v>1221</v>
      </c>
      <c r="N115" s="114" t="s">
        <v>677</v>
      </c>
      <c r="V115" s="114" t="s">
        <v>843</v>
      </c>
      <c r="W115">
        <v>302241</v>
      </c>
    </row>
    <row r="116" spans="7:23" ht="12.75">
      <c r="G116">
        <v>301909</v>
      </c>
      <c r="H116" s="114" t="s">
        <v>806</v>
      </c>
      <c r="I116" s="114" t="s">
        <v>677</v>
      </c>
      <c r="L116">
        <v>6503</v>
      </c>
      <c r="M116" s="114" t="s">
        <v>1222</v>
      </c>
      <c r="N116" s="114" t="s">
        <v>677</v>
      </c>
      <c r="V116" s="114" t="s">
        <v>844</v>
      </c>
      <c r="W116">
        <v>302237</v>
      </c>
    </row>
    <row r="117" spans="7:23" ht="12.75">
      <c r="G117">
        <v>301905</v>
      </c>
      <c r="H117" s="114" t="s">
        <v>807</v>
      </c>
      <c r="I117" s="114" t="s">
        <v>677</v>
      </c>
      <c r="L117">
        <v>6506</v>
      </c>
      <c r="M117" s="114" t="s">
        <v>1223</v>
      </c>
      <c r="N117" s="114" t="s">
        <v>677</v>
      </c>
      <c r="V117" s="114" t="s">
        <v>355</v>
      </c>
      <c r="W117">
        <v>302233</v>
      </c>
    </row>
    <row r="118" spans="7:23" ht="12.75">
      <c r="G118">
        <v>301901</v>
      </c>
      <c r="H118" s="114" t="s">
        <v>808</v>
      </c>
      <c r="I118" s="114" t="s">
        <v>677</v>
      </c>
      <c r="L118">
        <v>6509</v>
      </c>
      <c r="M118" s="114" t="s">
        <v>1224</v>
      </c>
      <c r="N118" s="114" t="s">
        <v>677</v>
      </c>
      <c r="V118" s="114" t="s">
        <v>474</v>
      </c>
      <c r="W118">
        <v>302229</v>
      </c>
    </row>
    <row r="119" spans="7:23" ht="12.75">
      <c r="G119">
        <v>301897</v>
      </c>
      <c r="H119" s="114" t="s">
        <v>809</v>
      </c>
      <c r="I119" s="114" t="s">
        <v>677</v>
      </c>
      <c r="L119">
        <v>6512</v>
      </c>
      <c r="M119" s="114" t="s">
        <v>1227</v>
      </c>
      <c r="N119" s="114" t="s">
        <v>677</v>
      </c>
      <c r="V119" s="114" t="s">
        <v>54</v>
      </c>
      <c r="W119">
        <v>302225</v>
      </c>
    </row>
    <row r="120" spans="7:23" ht="12.75">
      <c r="G120">
        <v>301893</v>
      </c>
      <c r="H120" s="114" t="s">
        <v>810</v>
      </c>
      <c r="I120" s="114" t="s">
        <v>677</v>
      </c>
      <c r="L120">
        <v>6515</v>
      </c>
      <c r="M120" s="114" t="s">
        <v>1228</v>
      </c>
      <c r="N120" s="114" t="s">
        <v>677</v>
      </c>
      <c r="V120" s="114" t="s">
        <v>845</v>
      </c>
      <c r="W120">
        <v>302221</v>
      </c>
    </row>
    <row r="121" spans="7:23" ht="12.75">
      <c r="G121">
        <v>346669</v>
      </c>
      <c r="H121" s="114" t="s">
        <v>4796</v>
      </c>
      <c r="I121" s="114" t="s">
        <v>677</v>
      </c>
      <c r="L121">
        <v>6518</v>
      </c>
      <c r="M121" s="114" t="s">
        <v>1229</v>
      </c>
      <c r="N121" s="114" t="s">
        <v>677</v>
      </c>
      <c r="V121" s="114" t="s">
        <v>56</v>
      </c>
      <c r="W121">
        <v>302217</v>
      </c>
    </row>
    <row r="122" spans="7:23" ht="12.75">
      <c r="G122">
        <v>397269</v>
      </c>
      <c r="H122" s="114" t="s">
        <v>5053</v>
      </c>
      <c r="I122" s="114" t="s">
        <v>677</v>
      </c>
      <c r="L122">
        <v>6521</v>
      </c>
      <c r="M122" s="114" t="s">
        <v>1230</v>
      </c>
      <c r="N122" s="114" t="s">
        <v>677</v>
      </c>
      <c r="V122" s="114" t="s">
        <v>58</v>
      </c>
      <c r="W122">
        <v>302213</v>
      </c>
    </row>
    <row r="123" spans="7:23" ht="12.75">
      <c r="G123">
        <v>420669</v>
      </c>
      <c r="H123" s="114" t="s">
        <v>5054</v>
      </c>
      <c r="I123" s="114" t="s">
        <v>677</v>
      </c>
      <c r="L123">
        <v>6524</v>
      </c>
      <c r="M123" s="114" t="s">
        <v>1231</v>
      </c>
      <c r="N123" s="114" t="s">
        <v>677</v>
      </c>
      <c r="V123" s="114" t="s">
        <v>4797</v>
      </c>
      <c r="W123">
        <v>339670</v>
      </c>
    </row>
    <row r="124" spans="7:23" ht="12.75">
      <c r="G124">
        <v>414269</v>
      </c>
      <c r="H124" s="114" t="s">
        <v>5055</v>
      </c>
      <c r="I124" s="114" t="s">
        <v>677</v>
      </c>
      <c r="L124">
        <v>6527</v>
      </c>
      <c r="M124" s="114" t="s">
        <v>1232</v>
      </c>
      <c r="N124" s="114" t="s">
        <v>677</v>
      </c>
      <c r="V124" s="114" t="s">
        <v>846</v>
      </c>
      <c r="W124">
        <v>302209</v>
      </c>
    </row>
    <row r="125" spans="7:23" ht="12.75">
      <c r="G125">
        <v>301889</v>
      </c>
      <c r="H125" s="114" t="s">
        <v>811</v>
      </c>
      <c r="I125" s="114" t="s">
        <v>677</v>
      </c>
      <c r="L125">
        <v>6530</v>
      </c>
      <c r="M125" s="114" t="s">
        <v>1233</v>
      </c>
      <c r="N125" s="114" t="s">
        <v>677</v>
      </c>
      <c r="V125" s="114" t="s">
        <v>847</v>
      </c>
      <c r="W125">
        <v>302205</v>
      </c>
    </row>
    <row r="126" spans="7:23" ht="12.75">
      <c r="G126">
        <v>301885</v>
      </c>
      <c r="H126" s="114" t="s">
        <v>812</v>
      </c>
      <c r="I126" s="114" t="s">
        <v>677</v>
      </c>
      <c r="L126">
        <v>6533</v>
      </c>
      <c r="M126" s="114" t="s">
        <v>1234</v>
      </c>
      <c r="N126" s="114" t="s">
        <v>677</v>
      </c>
      <c r="V126" s="114" t="s">
        <v>60</v>
      </c>
      <c r="W126">
        <v>302201</v>
      </c>
    </row>
    <row r="127" spans="7:23" ht="12.75">
      <c r="G127">
        <v>421269</v>
      </c>
      <c r="H127" s="114" t="s">
        <v>5056</v>
      </c>
      <c r="I127" s="114" t="s">
        <v>677</v>
      </c>
      <c r="L127">
        <v>6536</v>
      </c>
      <c r="M127" s="114" t="s">
        <v>1237</v>
      </c>
      <c r="N127" s="114" t="s">
        <v>677</v>
      </c>
      <c r="V127" s="114" t="s">
        <v>62</v>
      </c>
      <c r="W127">
        <v>302197</v>
      </c>
    </row>
    <row r="128" spans="7:23" ht="12.75">
      <c r="G128">
        <v>301881</v>
      </c>
      <c r="H128" s="114" t="s">
        <v>813</v>
      </c>
      <c r="I128" s="114" t="s">
        <v>677</v>
      </c>
      <c r="L128">
        <v>6539</v>
      </c>
      <c r="M128" s="114" t="s">
        <v>1239</v>
      </c>
      <c r="N128" s="114" t="s">
        <v>677</v>
      </c>
      <c r="V128" s="114" t="s">
        <v>441</v>
      </c>
      <c r="W128">
        <v>302193</v>
      </c>
    </row>
    <row r="129" spans="7:23" ht="12.75">
      <c r="G129">
        <v>6333</v>
      </c>
      <c r="H129" s="114" t="s">
        <v>814</v>
      </c>
      <c r="I129" s="114" t="s">
        <v>677</v>
      </c>
      <c r="L129">
        <v>6542</v>
      </c>
      <c r="M129" s="114" t="s">
        <v>1243</v>
      </c>
      <c r="N129" s="114" t="s">
        <v>677</v>
      </c>
      <c r="V129" s="114" t="s">
        <v>449</v>
      </c>
      <c r="W129">
        <v>302189</v>
      </c>
    </row>
    <row r="130" spans="7:23" ht="12.75">
      <c r="G130">
        <v>301957</v>
      </c>
      <c r="H130" s="114" t="s">
        <v>815</v>
      </c>
      <c r="I130" s="114" t="s">
        <v>677</v>
      </c>
      <c r="L130">
        <v>6545</v>
      </c>
      <c r="M130" s="114" t="s">
        <v>1245</v>
      </c>
      <c r="N130" s="114" t="s">
        <v>677</v>
      </c>
      <c r="V130" s="114" t="s">
        <v>468</v>
      </c>
      <c r="W130">
        <v>302185</v>
      </c>
    </row>
    <row r="131" spans="7:23" ht="12.75">
      <c r="G131">
        <v>301953</v>
      </c>
      <c r="H131" s="114" t="s">
        <v>816</v>
      </c>
      <c r="I131" s="114" t="s">
        <v>677</v>
      </c>
      <c r="L131">
        <v>6548</v>
      </c>
      <c r="M131" s="114" t="s">
        <v>1247</v>
      </c>
      <c r="N131" s="114" t="s">
        <v>677</v>
      </c>
      <c r="V131" s="114" t="s">
        <v>64</v>
      </c>
      <c r="W131">
        <v>302181</v>
      </c>
    </row>
    <row r="132" spans="7:23" ht="12.75">
      <c r="G132">
        <v>301949</v>
      </c>
      <c r="H132" s="114" t="s">
        <v>817</v>
      </c>
      <c r="I132" s="114" t="s">
        <v>677</v>
      </c>
      <c r="L132">
        <v>6551</v>
      </c>
      <c r="M132" s="114" t="s">
        <v>1248</v>
      </c>
      <c r="N132" s="114" t="s">
        <v>677</v>
      </c>
      <c r="V132" s="114" t="s">
        <v>848</v>
      </c>
      <c r="W132">
        <v>302177</v>
      </c>
    </row>
    <row r="133" spans="7:23" ht="12.75">
      <c r="G133">
        <v>301945</v>
      </c>
      <c r="H133" s="114" t="s">
        <v>818</v>
      </c>
      <c r="I133" s="114" t="s">
        <v>677</v>
      </c>
      <c r="L133">
        <v>6554</v>
      </c>
      <c r="M133" s="114" t="s">
        <v>1250</v>
      </c>
      <c r="N133" s="114" t="s">
        <v>677</v>
      </c>
      <c r="V133" s="114" t="s">
        <v>66</v>
      </c>
      <c r="W133">
        <v>302173</v>
      </c>
    </row>
    <row r="134" spans="7:23" ht="12.75">
      <c r="G134">
        <v>301941</v>
      </c>
      <c r="H134" s="114" t="s">
        <v>819</v>
      </c>
      <c r="I134" s="114" t="s">
        <v>677</v>
      </c>
      <c r="L134">
        <v>6557</v>
      </c>
      <c r="M134" s="114" t="s">
        <v>1251</v>
      </c>
      <c r="N134" s="114" t="s">
        <v>677</v>
      </c>
      <c r="V134" s="114" t="s">
        <v>849</v>
      </c>
      <c r="W134">
        <v>302169</v>
      </c>
    </row>
    <row r="135" spans="7:23" ht="12.75">
      <c r="G135">
        <v>301937</v>
      </c>
      <c r="H135" s="114" t="s">
        <v>820</v>
      </c>
      <c r="I135" s="114" t="s">
        <v>677</v>
      </c>
      <c r="L135">
        <v>6560</v>
      </c>
      <c r="M135" s="114" t="s">
        <v>1252</v>
      </c>
      <c r="N135" s="114" t="s">
        <v>677</v>
      </c>
      <c r="V135" s="114" t="s">
        <v>850</v>
      </c>
      <c r="W135">
        <v>302165</v>
      </c>
    </row>
    <row r="136" spans="7:23" ht="12.75">
      <c r="G136">
        <v>6334</v>
      </c>
      <c r="H136" s="114" t="s">
        <v>821</v>
      </c>
      <c r="I136" s="114" t="s">
        <v>677</v>
      </c>
      <c r="L136">
        <v>6563</v>
      </c>
      <c r="M136" s="114" t="s">
        <v>1254</v>
      </c>
      <c r="N136" s="114" t="s">
        <v>677</v>
      </c>
      <c r="V136" s="114" t="s">
        <v>68</v>
      </c>
      <c r="W136">
        <v>302161</v>
      </c>
    </row>
    <row r="137" spans="7:23" ht="12.75">
      <c r="G137">
        <v>6335</v>
      </c>
      <c r="H137" s="114" t="s">
        <v>822</v>
      </c>
      <c r="I137" s="114" t="s">
        <v>677</v>
      </c>
      <c r="L137">
        <v>6566</v>
      </c>
      <c r="M137" s="114" t="s">
        <v>1255</v>
      </c>
      <c r="N137" s="114" t="s">
        <v>677</v>
      </c>
      <c r="V137" s="114" t="s">
        <v>851</v>
      </c>
      <c r="W137">
        <v>302157</v>
      </c>
    </row>
    <row r="138" spans="7:23" ht="12.75">
      <c r="G138">
        <v>301961</v>
      </c>
      <c r="H138" s="114" t="s">
        <v>529</v>
      </c>
      <c r="I138" s="114" t="s">
        <v>677</v>
      </c>
      <c r="L138">
        <v>6569</v>
      </c>
      <c r="M138" s="114" t="s">
        <v>1256</v>
      </c>
      <c r="N138" s="114" t="s">
        <v>677</v>
      </c>
      <c r="V138" s="114" t="s">
        <v>852</v>
      </c>
      <c r="W138">
        <v>302345</v>
      </c>
    </row>
    <row r="139" spans="7:23" ht="12.75">
      <c r="G139">
        <v>302057</v>
      </c>
      <c r="H139" s="114" t="s">
        <v>34</v>
      </c>
      <c r="I139" s="114" t="s">
        <v>677</v>
      </c>
      <c r="L139">
        <v>6572</v>
      </c>
      <c r="M139" s="114" t="s">
        <v>1257</v>
      </c>
      <c r="N139" s="114" t="s">
        <v>677</v>
      </c>
      <c r="V139" s="114" t="s">
        <v>70</v>
      </c>
      <c r="W139">
        <v>302341</v>
      </c>
    </row>
    <row r="140" spans="7:23" ht="12.75">
      <c r="G140">
        <v>302053</v>
      </c>
      <c r="H140" s="114" t="s">
        <v>398</v>
      </c>
      <c r="I140" s="114" t="s">
        <v>677</v>
      </c>
      <c r="L140">
        <v>6575</v>
      </c>
      <c r="M140" s="114" t="s">
        <v>1260</v>
      </c>
      <c r="N140" s="114" t="s">
        <v>677</v>
      </c>
      <c r="V140" s="114" t="s">
        <v>72</v>
      </c>
      <c r="W140">
        <v>302337</v>
      </c>
    </row>
    <row r="141" spans="7:23" ht="12.75">
      <c r="G141">
        <v>302049</v>
      </c>
      <c r="H141" s="114" t="s">
        <v>823</v>
      </c>
      <c r="I141" s="114" t="s">
        <v>677</v>
      </c>
      <c r="L141">
        <v>6578</v>
      </c>
      <c r="M141" s="114" t="s">
        <v>1263</v>
      </c>
      <c r="N141" s="114" t="s">
        <v>677</v>
      </c>
      <c r="V141" s="114" t="s">
        <v>74</v>
      </c>
      <c r="W141">
        <v>302333</v>
      </c>
    </row>
    <row r="142" spans="7:23" ht="12.75">
      <c r="G142">
        <v>302045</v>
      </c>
      <c r="H142" s="114" t="s">
        <v>824</v>
      </c>
      <c r="I142" s="114" t="s">
        <v>677</v>
      </c>
      <c r="L142">
        <v>6581</v>
      </c>
      <c r="M142" s="114" t="s">
        <v>1267</v>
      </c>
      <c r="N142" s="114" t="s">
        <v>677</v>
      </c>
      <c r="V142" s="114" t="s">
        <v>76</v>
      </c>
      <c r="W142">
        <v>302329</v>
      </c>
    </row>
    <row r="143" spans="7:23" ht="12.75">
      <c r="G143">
        <v>302041</v>
      </c>
      <c r="H143" s="114" t="s">
        <v>36</v>
      </c>
      <c r="I143" s="114" t="s">
        <v>677</v>
      </c>
      <c r="L143">
        <v>6584</v>
      </c>
      <c r="M143" s="114" t="s">
        <v>1285</v>
      </c>
      <c r="N143" s="114" t="s">
        <v>677</v>
      </c>
      <c r="V143" s="114" t="s">
        <v>78</v>
      </c>
      <c r="W143">
        <v>302325</v>
      </c>
    </row>
    <row r="144" spans="7:23" ht="12.75">
      <c r="G144">
        <v>302037</v>
      </c>
      <c r="H144" s="114" t="s">
        <v>37</v>
      </c>
      <c r="I144" s="114" t="s">
        <v>677</v>
      </c>
      <c r="L144">
        <v>6587</v>
      </c>
      <c r="M144" s="114" t="s">
        <v>1287</v>
      </c>
      <c r="N144" s="114" t="s">
        <v>677</v>
      </c>
      <c r="V144" s="114" t="s">
        <v>79</v>
      </c>
      <c r="W144">
        <v>302321</v>
      </c>
    </row>
    <row r="145" spans="7:23" ht="12.75">
      <c r="G145">
        <v>302033</v>
      </c>
      <c r="H145" s="114" t="s">
        <v>825</v>
      </c>
      <c r="I145" s="114" t="s">
        <v>677</v>
      </c>
      <c r="L145">
        <v>6590</v>
      </c>
      <c r="M145" s="114" t="s">
        <v>1288</v>
      </c>
      <c r="N145" s="114" t="s">
        <v>677</v>
      </c>
      <c r="V145" s="114" t="s">
        <v>5058</v>
      </c>
      <c r="W145">
        <v>417869</v>
      </c>
    </row>
    <row r="146" spans="7:23" ht="12.75">
      <c r="G146">
        <v>302029</v>
      </c>
      <c r="H146" s="114" t="s">
        <v>31</v>
      </c>
      <c r="I146" s="114" t="s">
        <v>677</v>
      </c>
      <c r="L146">
        <v>6593</v>
      </c>
      <c r="M146" s="114" t="s">
        <v>1289</v>
      </c>
      <c r="N146" s="114" t="s">
        <v>677</v>
      </c>
      <c r="V146" s="114" t="s">
        <v>351</v>
      </c>
      <c r="W146">
        <v>302317</v>
      </c>
    </row>
    <row r="147" spans="7:23" ht="12.75">
      <c r="G147">
        <v>302025</v>
      </c>
      <c r="H147" s="114" t="s">
        <v>3</v>
      </c>
      <c r="I147" s="114" t="s">
        <v>677</v>
      </c>
      <c r="L147">
        <v>6599</v>
      </c>
      <c r="M147" s="114" t="s">
        <v>1304</v>
      </c>
      <c r="N147" s="114" t="s">
        <v>677</v>
      </c>
      <c r="V147" s="114" t="s">
        <v>853</v>
      </c>
      <c r="W147">
        <v>302313</v>
      </c>
    </row>
    <row r="148" spans="7:23" ht="12.75">
      <c r="G148">
        <v>302021</v>
      </c>
      <c r="H148" s="114" t="s">
        <v>32</v>
      </c>
      <c r="I148" s="114" t="s">
        <v>677</v>
      </c>
      <c r="L148">
        <v>6602</v>
      </c>
      <c r="M148" s="114" t="s">
        <v>1306</v>
      </c>
      <c r="N148" s="114" t="s">
        <v>677</v>
      </c>
      <c r="V148" s="114" t="s">
        <v>854</v>
      </c>
      <c r="W148">
        <v>302309</v>
      </c>
    </row>
    <row r="149" spans="7:23" ht="12.75">
      <c r="G149">
        <v>302017</v>
      </c>
      <c r="H149" s="114" t="s">
        <v>826</v>
      </c>
      <c r="I149" s="114" t="s">
        <v>677</v>
      </c>
      <c r="L149">
        <v>6605</v>
      </c>
      <c r="M149" s="114" t="s">
        <v>1307</v>
      </c>
      <c r="N149" s="114" t="s">
        <v>677</v>
      </c>
      <c r="V149" s="114" t="s">
        <v>855</v>
      </c>
      <c r="W149">
        <v>302305</v>
      </c>
    </row>
    <row r="150" spans="7:23" ht="12.75">
      <c r="G150">
        <v>302013</v>
      </c>
      <c r="H150" s="114" t="s">
        <v>271</v>
      </c>
      <c r="I150" s="114" t="s">
        <v>677</v>
      </c>
      <c r="L150">
        <v>6623</v>
      </c>
      <c r="M150" s="114" t="s">
        <v>1637</v>
      </c>
      <c r="N150" s="114" t="s">
        <v>677</v>
      </c>
      <c r="V150" s="114" t="s">
        <v>856</v>
      </c>
      <c r="W150">
        <v>302301</v>
      </c>
    </row>
    <row r="151" spans="7:23" ht="12.75">
      <c r="G151">
        <v>302009</v>
      </c>
      <c r="H151" s="114" t="s">
        <v>827</v>
      </c>
      <c r="I151" s="114" t="s">
        <v>677</v>
      </c>
      <c r="L151">
        <v>6624</v>
      </c>
      <c r="M151" s="114" t="s">
        <v>1638</v>
      </c>
      <c r="N151" s="114" t="s">
        <v>677</v>
      </c>
      <c r="V151" s="114" t="s">
        <v>857</v>
      </c>
      <c r="W151">
        <v>302297</v>
      </c>
    </row>
    <row r="152" spans="7:23" ht="12.75">
      <c r="G152">
        <v>302005</v>
      </c>
      <c r="H152" s="114" t="s">
        <v>828</v>
      </c>
      <c r="I152" s="114" t="s">
        <v>677</v>
      </c>
      <c r="L152">
        <v>6625</v>
      </c>
      <c r="M152" s="114" t="s">
        <v>5123</v>
      </c>
      <c r="N152" s="114" t="s">
        <v>677</v>
      </c>
      <c r="V152" s="114" t="s">
        <v>858</v>
      </c>
      <c r="W152">
        <v>302293</v>
      </c>
    </row>
    <row r="153" spans="7:23" ht="12.75">
      <c r="G153">
        <v>302001</v>
      </c>
      <c r="H153" s="114" t="s">
        <v>524</v>
      </c>
      <c r="I153" s="114" t="s">
        <v>677</v>
      </c>
      <c r="L153">
        <v>6626</v>
      </c>
      <c r="M153" s="114" t="s">
        <v>5124</v>
      </c>
      <c r="N153" s="114" t="s">
        <v>677</v>
      </c>
      <c r="V153" s="114" t="s">
        <v>859</v>
      </c>
      <c r="W153">
        <v>302289</v>
      </c>
    </row>
    <row r="154" spans="7:23" ht="12.75">
      <c r="G154">
        <v>301997</v>
      </c>
      <c r="H154" s="114" t="s">
        <v>829</v>
      </c>
      <c r="I154" s="114" t="s">
        <v>677</v>
      </c>
      <c r="L154">
        <v>6627</v>
      </c>
      <c r="M154" s="114" t="s">
        <v>1646</v>
      </c>
      <c r="N154" s="114" t="s">
        <v>677</v>
      </c>
      <c r="V154" s="114" t="s">
        <v>860</v>
      </c>
      <c r="W154">
        <v>302285</v>
      </c>
    </row>
    <row r="155" spans="7:23" ht="12.75">
      <c r="G155">
        <v>301993</v>
      </c>
      <c r="H155" s="114" t="s">
        <v>514</v>
      </c>
      <c r="I155" s="114" t="s">
        <v>677</v>
      </c>
      <c r="L155">
        <v>6628</v>
      </c>
      <c r="M155" s="114" t="s">
        <v>1655</v>
      </c>
      <c r="N155" s="114" t="s">
        <v>677</v>
      </c>
      <c r="V155" s="114" t="s">
        <v>861</v>
      </c>
      <c r="W155">
        <v>302281</v>
      </c>
    </row>
    <row r="156" spans="7:23" ht="12.75">
      <c r="G156">
        <v>301989</v>
      </c>
      <c r="H156" s="114" t="s">
        <v>280</v>
      </c>
      <c r="I156" s="114" t="s">
        <v>677</v>
      </c>
      <c r="L156">
        <v>6629</v>
      </c>
      <c r="M156" s="114" t="s">
        <v>1656</v>
      </c>
      <c r="N156" s="114" t="s">
        <v>677</v>
      </c>
      <c r="V156" s="114" t="s">
        <v>307</v>
      </c>
      <c r="W156">
        <v>302277</v>
      </c>
    </row>
    <row r="157" spans="7:23" ht="12.75">
      <c r="G157">
        <v>367869</v>
      </c>
      <c r="H157" s="114" t="s">
        <v>5057</v>
      </c>
      <c r="I157" s="114" t="s">
        <v>677</v>
      </c>
      <c r="L157">
        <v>6630</v>
      </c>
      <c r="M157" s="114" t="s">
        <v>1660</v>
      </c>
      <c r="N157" s="114" t="s">
        <v>677</v>
      </c>
      <c r="V157" s="114" t="s">
        <v>862</v>
      </c>
      <c r="W157">
        <v>302273</v>
      </c>
    </row>
    <row r="158" spans="7:23" ht="12.75">
      <c r="G158">
        <v>301985</v>
      </c>
      <c r="H158" s="114" t="s">
        <v>434</v>
      </c>
      <c r="I158" s="114" t="s">
        <v>677</v>
      </c>
      <c r="L158">
        <v>6631</v>
      </c>
      <c r="M158" s="114" t="s">
        <v>1661</v>
      </c>
      <c r="N158" s="114" t="s">
        <v>677</v>
      </c>
      <c r="V158" s="114" t="s">
        <v>863</v>
      </c>
      <c r="W158">
        <v>302269</v>
      </c>
    </row>
    <row r="159" spans="7:23" ht="12.75">
      <c r="G159">
        <v>301981</v>
      </c>
      <c r="H159" s="114" t="s">
        <v>523</v>
      </c>
      <c r="I159" s="114" t="s">
        <v>677</v>
      </c>
      <c r="L159">
        <v>6632</v>
      </c>
      <c r="M159" s="114" t="s">
        <v>1662</v>
      </c>
      <c r="N159" s="114" t="s">
        <v>677</v>
      </c>
      <c r="V159" s="114" t="s">
        <v>864</v>
      </c>
      <c r="W159">
        <v>302265</v>
      </c>
    </row>
    <row r="160" spans="7:23" ht="12.75">
      <c r="G160">
        <v>301977</v>
      </c>
      <c r="H160" s="114" t="s">
        <v>830</v>
      </c>
      <c r="I160" s="114" t="s">
        <v>677</v>
      </c>
      <c r="L160">
        <v>6633</v>
      </c>
      <c r="M160" s="114" t="s">
        <v>1664</v>
      </c>
      <c r="N160" s="114" t="s">
        <v>677</v>
      </c>
      <c r="V160" s="114" t="s">
        <v>865</v>
      </c>
      <c r="W160">
        <v>302261</v>
      </c>
    </row>
    <row r="161" spans="7:23" ht="12.75">
      <c r="G161">
        <v>301973</v>
      </c>
      <c r="H161" s="114" t="s">
        <v>308</v>
      </c>
      <c r="I161" s="114" t="s">
        <v>677</v>
      </c>
      <c r="L161">
        <v>6634</v>
      </c>
      <c r="M161" s="114" t="s">
        <v>5129</v>
      </c>
      <c r="N161" s="114" t="s">
        <v>677</v>
      </c>
      <c r="V161" s="114" t="s">
        <v>866</v>
      </c>
      <c r="W161">
        <v>302257</v>
      </c>
    </row>
    <row r="162" spans="7:23" ht="12.75">
      <c r="G162">
        <v>301969</v>
      </c>
      <c r="H162" s="114" t="s">
        <v>831</v>
      </c>
      <c r="I162" s="114" t="s">
        <v>677</v>
      </c>
      <c r="L162">
        <v>6635</v>
      </c>
      <c r="M162" s="114" t="s">
        <v>1671</v>
      </c>
      <c r="N162" s="114" t="s">
        <v>677</v>
      </c>
      <c r="V162" s="114" t="s">
        <v>4798</v>
      </c>
      <c r="W162">
        <v>348869</v>
      </c>
    </row>
    <row r="163" spans="7:23" ht="12.75">
      <c r="G163">
        <v>301965</v>
      </c>
      <c r="H163" s="114" t="s">
        <v>832</v>
      </c>
      <c r="I163" s="114" t="s">
        <v>677</v>
      </c>
      <c r="L163">
        <v>6636</v>
      </c>
      <c r="M163" s="114" t="s">
        <v>1677</v>
      </c>
      <c r="N163" s="114" t="s">
        <v>677</v>
      </c>
      <c r="V163" s="114" t="s">
        <v>867</v>
      </c>
      <c r="W163">
        <v>302253</v>
      </c>
    </row>
    <row r="164" spans="7:23" ht="12.75">
      <c r="G164">
        <v>302153</v>
      </c>
      <c r="H164" s="114" t="s">
        <v>482</v>
      </c>
      <c r="I164" s="114" t="s">
        <v>677</v>
      </c>
      <c r="L164">
        <v>6637</v>
      </c>
      <c r="M164" s="114" t="s">
        <v>1679</v>
      </c>
      <c r="N164" s="114" t="s">
        <v>677</v>
      </c>
      <c r="V164" s="114" t="s">
        <v>868</v>
      </c>
      <c r="W164">
        <v>302349</v>
      </c>
    </row>
    <row r="165" spans="7:23" ht="12.75">
      <c r="G165">
        <v>302149</v>
      </c>
      <c r="H165" s="114" t="s">
        <v>17</v>
      </c>
      <c r="I165" s="114" t="s">
        <v>677</v>
      </c>
      <c r="L165">
        <v>6638</v>
      </c>
      <c r="M165" s="114" t="s">
        <v>1680</v>
      </c>
      <c r="N165" s="114" t="s">
        <v>677</v>
      </c>
      <c r="V165" s="114" t="s">
        <v>5059</v>
      </c>
      <c r="W165">
        <v>391873</v>
      </c>
    </row>
    <row r="166" spans="7:23" ht="12.75">
      <c r="G166">
        <v>302145</v>
      </c>
      <c r="H166" s="114" t="s">
        <v>833</v>
      </c>
      <c r="I166" s="114" t="s">
        <v>677</v>
      </c>
      <c r="L166">
        <v>6639</v>
      </c>
      <c r="M166" s="114" t="s">
        <v>1681</v>
      </c>
      <c r="N166" s="114" t="s">
        <v>677</v>
      </c>
      <c r="V166" s="114" t="s">
        <v>5060</v>
      </c>
      <c r="W166">
        <v>391869</v>
      </c>
    </row>
    <row r="167" spans="7:23" ht="12.75">
      <c r="G167">
        <v>302141</v>
      </c>
      <c r="H167" s="114" t="s">
        <v>39</v>
      </c>
      <c r="I167" s="114" t="s">
        <v>677</v>
      </c>
      <c r="L167">
        <v>6640</v>
      </c>
      <c r="M167" s="114" t="s">
        <v>1682</v>
      </c>
      <c r="N167" s="114" t="s">
        <v>677</v>
      </c>
      <c r="V167" s="114" t="s">
        <v>869</v>
      </c>
      <c r="W167">
        <v>217929</v>
      </c>
    </row>
    <row r="168" spans="7:23" ht="12.75">
      <c r="G168">
        <v>302137</v>
      </c>
      <c r="H168" s="114" t="s">
        <v>834</v>
      </c>
      <c r="I168" s="114" t="s">
        <v>677</v>
      </c>
      <c r="L168">
        <v>6641</v>
      </c>
      <c r="M168" s="114" t="s">
        <v>1683</v>
      </c>
      <c r="N168" s="114" t="s">
        <v>677</v>
      </c>
      <c r="V168" s="114" t="s">
        <v>870</v>
      </c>
      <c r="W168">
        <v>217925</v>
      </c>
    </row>
    <row r="169" spans="7:23" ht="12.75">
      <c r="G169">
        <v>302133</v>
      </c>
      <c r="H169" s="114" t="s">
        <v>252</v>
      </c>
      <c r="I169" s="114" t="s">
        <v>677</v>
      </c>
      <c r="L169">
        <v>6642</v>
      </c>
      <c r="M169" s="114" t="s">
        <v>1684</v>
      </c>
      <c r="N169" s="114" t="s">
        <v>677</v>
      </c>
      <c r="V169" s="114" t="s">
        <v>871</v>
      </c>
      <c r="W169">
        <v>302353</v>
      </c>
    </row>
    <row r="170" spans="7:23" ht="12.75">
      <c r="G170">
        <v>302129</v>
      </c>
      <c r="H170" s="114" t="s">
        <v>835</v>
      </c>
      <c r="I170" s="114" t="s">
        <v>677</v>
      </c>
      <c r="L170">
        <v>6643</v>
      </c>
      <c r="M170" s="114" t="s">
        <v>1685</v>
      </c>
      <c r="N170" s="114" t="s">
        <v>677</v>
      </c>
      <c r="V170" s="114" t="s">
        <v>872</v>
      </c>
      <c r="W170">
        <v>302357</v>
      </c>
    </row>
    <row r="171" spans="7:23" ht="12.75">
      <c r="G171">
        <v>302125</v>
      </c>
      <c r="H171" s="114" t="s">
        <v>836</v>
      </c>
      <c r="I171" s="114" t="s">
        <v>677</v>
      </c>
      <c r="L171">
        <v>6644</v>
      </c>
      <c r="M171" s="114" t="s">
        <v>1686</v>
      </c>
      <c r="N171" s="114" t="s">
        <v>677</v>
      </c>
      <c r="V171" s="114" t="s">
        <v>873</v>
      </c>
      <c r="W171">
        <v>217921</v>
      </c>
    </row>
    <row r="172" spans="7:23" ht="12.75">
      <c r="G172">
        <v>302121</v>
      </c>
      <c r="H172" s="114" t="s">
        <v>41</v>
      </c>
      <c r="I172" s="114" t="s">
        <v>677</v>
      </c>
      <c r="L172">
        <v>6645</v>
      </c>
      <c r="M172" s="114" t="s">
        <v>1688</v>
      </c>
      <c r="N172" s="114" t="s">
        <v>677</v>
      </c>
      <c r="V172" s="114" t="s">
        <v>874</v>
      </c>
      <c r="W172">
        <v>217917</v>
      </c>
    </row>
    <row r="173" spans="7:23" ht="12.75">
      <c r="G173">
        <v>302117</v>
      </c>
      <c r="H173" s="114" t="s">
        <v>43</v>
      </c>
      <c r="I173" s="114" t="s">
        <v>677</v>
      </c>
      <c r="L173">
        <v>6646</v>
      </c>
      <c r="M173" s="114" t="s">
        <v>1689</v>
      </c>
      <c r="N173" s="114" t="s">
        <v>677</v>
      </c>
      <c r="V173" s="114" t="s">
        <v>875</v>
      </c>
      <c r="W173">
        <v>217913</v>
      </c>
    </row>
    <row r="174" spans="7:23" ht="12.75">
      <c r="G174">
        <v>302113</v>
      </c>
      <c r="H174" s="114" t="s">
        <v>45</v>
      </c>
      <c r="I174" s="114" t="s">
        <v>677</v>
      </c>
      <c r="L174">
        <v>6647</v>
      </c>
      <c r="M174" s="114" t="s">
        <v>1690</v>
      </c>
      <c r="N174" s="114" t="s">
        <v>677</v>
      </c>
      <c r="V174" s="114" t="s">
        <v>876</v>
      </c>
      <c r="W174">
        <v>217909</v>
      </c>
    </row>
    <row r="175" spans="7:23" ht="12.75">
      <c r="G175">
        <v>302109</v>
      </c>
      <c r="H175" s="114" t="s">
        <v>837</v>
      </c>
      <c r="I175" s="114" t="s">
        <v>677</v>
      </c>
      <c r="L175">
        <v>6648</v>
      </c>
      <c r="M175" s="114" t="s">
        <v>1691</v>
      </c>
      <c r="N175" s="114" t="s">
        <v>677</v>
      </c>
      <c r="V175" s="114" t="s">
        <v>877</v>
      </c>
      <c r="W175">
        <v>217905</v>
      </c>
    </row>
    <row r="176" spans="7:23" ht="12.75">
      <c r="G176">
        <v>302105</v>
      </c>
      <c r="H176" s="114" t="s">
        <v>838</v>
      </c>
      <c r="I176" s="114" t="s">
        <v>677</v>
      </c>
      <c r="L176">
        <v>6649</v>
      </c>
      <c r="M176" s="114" t="s">
        <v>1692</v>
      </c>
      <c r="N176" s="114" t="s">
        <v>677</v>
      </c>
      <c r="V176" s="114" t="s">
        <v>878</v>
      </c>
      <c r="W176">
        <v>217901</v>
      </c>
    </row>
    <row r="177" spans="7:23" ht="12.75">
      <c r="G177">
        <v>302101</v>
      </c>
      <c r="H177" s="114" t="s">
        <v>839</v>
      </c>
      <c r="I177" s="114" t="s">
        <v>677</v>
      </c>
      <c r="L177">
        <v>6650</v>
      </c>
      <c r="M177" s="114" t="s">
        <v>1693</v>
      </c>
      <c r="N177" s="114" t="s">
        <v>677</v>
      </c>
      <c r="V177" s="114" t="s">
        <v>879</v>
      </c>
      <c r="W177">
        <v>219144</v>
      </c>
    </row>
    <row r="178" spans="7:23" ht="12.75">
      <c r="G178">
        <v>302097</v>
      </c>
      <c r="H178" s="114" t="s">
        <v>526</v>
      </c>
      <c r="I178" s="114" t="s">
        <v>677</v>
      </c>
      <c r="L178">
        <v>6651</v>
      </c>
      <c r="M178" s="114" t="s">
        <v>1694</v>
      </c>
      <c r="N178" s="114" t="s">
        <v>677</v>
      </c>
      <c r="V178" s="114" t="s">
        <v>880</v>
      </c>
      <c r="W178">
        <v>219148</v>
      </c>
    </row>
    <row r="179" spans="7:23" ht="12.75">
      <c r="G179">
        <v>302093</v>
      </c>
      <c r="H179" s="114" t="s">
        <v>840</v>
      </c>
      <c r="I179" s="114" t="s">
        <v>677</v>
      </c>
      <c r="L179">
        <v>6652</v>
      </c>
      <c r="M179" s="114" t="s">
        <v>1695</v>
      </c>
      <c r="N179" s="114" t="s">
        <v>677</v>
      </c>
      <c r="V179" s="114" t="s">
        <v>881</v>
      </c>
      <c r="W179">
        <v>288871</v>
      </c>
    </row>
    <row r="180" spans="7:23" ht="12.75">
      <c r="G180">
        <v>302089</v>
      </c>
      <c r="H180" s="114" t="s">
        <v>841</v>
      </c>
      <c r="I180" s="114" t="s">
        <v>677</v>
      </c>
      <c r="L180">
        <v>6653</v>
      </c>
      <c r="M180" s="114" t="s">
        <v>1696</v>
      </c>
      <c r="N180" s="114" t="s">
        <v>677</v>
      </c>
      <c r="V180" s="114" t="s">
        <v>882</v>
      </c>
      <c r="W180">
        <v>219273</v>
      </c>
    </row>
    <row r="181" spans="7:23" ht="12.75">
      <c r="G181">
        <v>302085</v>
      </c>
      <c r="H181" s="114" t="s">
        <v>425</v>
      </c>
      <c r="I181" s="114" t="s">
        <v>677</v>
      </c>
      <c r="L181">
        <v>6654</v>
      </c>
      <c r="M181" s="114" t="s">
        <v>1697</v>
      </c>
      <c r="N181" s="114" t="s">
        <v>677</v>
      </c>
      <c r="V181" s="114" t="s">
        <v>883</v>
      </c>
      <c r="W181">
        <v>6336</v>
      </c>
    </row>
    <row r="182" spans="7:23" ht="12.75">
      <c r="G182">
        <v>302081</v>
      </c>
      <c r="H182" s="114" t="s">
        <v>46</v>
      </c>
      <c r="I182" s="114" t="s">
        <v>677</v>
      </c>
      <c r="L182">
        <v>6655</v>
      </c>
      <c r="M182" s="114" t="s">
        <v>1698</v>
      </c>
      <c r="N182" s="114" t="s">
        <v>677</v>
      </c>
      <c r="V182" s="114" t="s">
        <v>884</v>
      </c>
      <c r="W182">
        <v>6337</v>
      </c>
    </row>
    <row r="183" spans="7:23" ht="12.75">
      <c r="G183">
        <v>302077</v>
      </c>
      <c r="H183" s="114" t="s">
        <v>48</v>
      </c>
      <c r="I183" s="114" t="s">
        <v>677</v>
      </c>
      <c r="L183">
        <v>6656</v>
      </c>
      <c r="M183" s="114" t="s">
        <v>1699</v>
      </c>
      <c r="N183" s="114" t="s">
        <v>677</v>
      </c>
      <c r="V183" s="114" t="s">
        <v>885</v>
      </c>
      <c r="W183">
        <v>6338</v>
      </c>
    </row>
    <row r="184" spans="7:23" ht="12.75">
      <c r="G184">
        <v>302073</v>
      </c>
      <c r="H184" s="114" t="s">
        <v>842</v>
      </c>
      <c r="I184" s="114" t="s">
        <v>677</v>
      </c>
      <c r="L184">
        <v>6657</v>
      </c>
      <c r="M184" s="114" t="s">
        <v>1700</v>
      </c>
      <c r="N184" s="114" t="s">
        <v>677</v>
      </c>
      <c r="V184" s="114" t="s">
        <v>420</v>
      </c>
      <c r="W184">
        <v>304669</v>
      </c>
    </row>
    <row r="185" spans="7:23" ht="12.75">
      <c r="G185">
        <v>302069</v>
      </c>
      <c r="H185" s="114" t="s">
        <v>517</v>
      </c>
      <c r="I185" s="114" t="s">
        <v>677</v>
      </c>
      <c r="L185">
        <v>6658</v>
      </c>
      <c r="M185" s="114" t="s">
        <v>1701</v>
      </c>
      <c r="N185" s="114" t="s">
        <v>677</v>
      </c>
      <c r="V185" s="114" t="s">
        <v>886</v>
      </c>
      <c r="W185">
        <v>6339</v>
      </c>
    </row>
    <row r="186" spans="7:23" ht="12.75">
      <c r="G186">
        <v>302065</v>
      </c>
      <c r="H186" s="114" t="s">
        <v>50</v>
      </c>
      <c r="I186" s="114" t="s">
        <v>677</v>
      </c>
      <c r="L186">
        <v>6659</v>
      </c>
      <c r="M186" s="114" t="s">
        <v>1702</v>
      </c>
      <c r="N186" s="114" t="s">
        <v>677</v>
      </c>
      <c r="V186" s="114" t="s">
        <v>887</v>
      </c>
      <c r="W186">
        <v>302453</v>
      </c>
    </row>
    <row r="187" spans="7:23" ht="12.75">
      <c r="G187">
        <v>302061</v>
      </c>
      <c r="H187" s="114" t="s">
        <v>52</v>
      </c>
      <c r="I187" s="114" t="s">
        <v>677</v>
      </c>
      <c r="L187">
        <v>6660</v>
      </c>
      <c r="M187" s="114" t="s">
        <v>1703</v>
      </c>
      <c r="N187" s="114" t="s">
        <v>677</v>
      </c>
      <c r="V187" s="114" t="s">
        <v>86</v>
      </c>
      <c r="W187">
        <v>302449</v>
      </c>
    </row>
    <row r="188" spans="7:23" ht="12.75">
      <c r="G188">
        <v>302249</v>
      </c>
      <c r="H188" s="114" t="s">
        <v>303</v>
      </c>
      <c r="I188" s="114" t="s">
        <v>677</v>
      </c>
      <c r="L188">
        <v>6661</v>
      </c>
      <c r="M188" s="114" t="s">
        <v>1704</v>
      </c>
      <c r="N188" s="114" t="s">
        <v>677</v>
      </c>
      <c r="V188" s="114" t="s">
        <v>4799</v>
      </c>
      <c r="W188">
        <v>342870</v>
      </c>
    </row>
    <row r="189" spans="7:23" ht="12.75">
      <c r="G189">
        <v>302245</v>
      </c>
      <c r="H189" s="114" t="s">
        <v>254</v>
      </c>
      <c r="I189" s="114" t="s">
        <v>677</v>
      </c>
      <c r="L189">
        <v>6662</v>
      </c>
      <c r="M189" s="114" t="s">
        <v>1705</v>
      </c>
      <c r="N189" s="114" t="s">
        <v>677</v>
      </c>
      <c r="V189" s="114" t="s">
        <v>888</v>
      </c>
      <c r="W189">
        <v>302445</v>
      </c>
    </row>
    <row r="190" spans="7:23" ht="12.75">
      <c r="G190">
        <v>302241</v>
      </c>
      <c r="H190" s="114" t="s">
        <v>843</v>
      </c>
      <c r="I190" s="114" t="s">
        <v>677</v>
      </c>
      <c r="L190">
        <v>6663</v>
      </c>
      <c r="M190" s="114" t="s">
        <v>1706</v>
      </c>
      <c r="N190" s="114" t="s">
        <v>677</v>
      </c>
      <c r="V190" s="114" t="s">
        <v>889</v>
      </c>
      <c r="W190">
        <v>302441</v>
      </c>
    </row>
    <row r="191" spans="7:23" ht="12.75">
      <c r="G191">
        <v>302237</v>
      </c>
      <c r="H191" s="114" t="s">
        <v>844</v>
      </c>
      <c r="I191" s="114" t="s">
        <v>677</v>
      </c>
      <c r="L191">
        <v>6664</v>
      </c>
      <c r="M191" s="114" t="s">
        <v>1707</v>
      </c>
      <c r="N191" s="114" t="s">
        <v>677</v>
      </c>
      <c r="V191" s="114" t="s">
        <v>890</v>
      </c>
      <c r="W191">
        <v>302437</v>
      </c>
    </row>
    <row r="192" spans="7:23" ht="12.75">
      <c r="G192">
        <v>302233</v>
      </c>
      <c r="H192" s="114" t="s">
        <v>355</v>
      </c>
      <c r="I192" s="114" t="s">
        <v>677</v>
      </c>
      <c r="L192">
        <v>6665</v>
      </c>
      <c r="M192" s="114" t="s">
        <v>1708</v>
      </c>
      <c r="N192" s="114" t="s">
        <v>677</v>
      </c>
      <c r="V192" s="114" t="s">
        <v>273</v>
      </c>
      <c r="W192">
        <v>302433</v>
      </c>
    </row>
    <row r="193" spans="7:23" ht="12.75">
      <c r="G193">
        <v>302229</v>
      </c>
      <c r="H193" s="114" t="s">
        <v>474</v>
      </c>
      <c r="I193" s="114" t="s">
        <v>677</v>
      </c>
      <c r="L193">
        <v>6666</v>
      </c>
      <c r="M193" s="114" t="s">
        <v>1710</v>
      </c>
      <c r="N193" s="114" t="s">
        <v>677</v>
      </c>
      <c r="V193" s="114" t="s">
        <v>891</v>
      </c>
      <c r="W193">
        <v>302429</v>
      </c>
    </row>
    <row r="194" spans="7:23" ht="12.75">
      <c r="G194">
        <v>302225</v>
      </c>
      <c r="H194" s="114" t="s">
        <v>54</v>
      </c>
      <c r="I194" s="114" t="s">
        <v>677</v>
      </c>
      <c r="L194">
        <v>6667</v>
      </c>
      <c r="M194" s="114" t="s">
        <v>1711</v>
      </c>
      <c r="N194" s="114" t="s">
        <v>677</v>
      </c>
      <c r="V194" s="114" t="s">
        <v>396</v>
      </c>
      <c r="W194">
        <v>302425</v>
      </c>
    </row>
    <row r="195" spans="7:23" ht="12.75">
      <c r="G195">
        <v>302221</v>
      </c>
      <c r="H195" s="114" t="s">
        <v>845</v>
      </c>
      <c r="I195" s="114" t="s">
        <v>677</v>
      </c>
      <c r="L195">
        <v>6668</v>
      </c>
      <c r="M195" s="114" t="s">
        <v>1712</v>
      </c>
      <c r="N195" s="114" t="s">
        <v>677</v>
      </c>
      <c r="V195" s="114" t="s">
        <v>444</v>
      </c>
      <c r="W195">
        <v>302421</v>
      </c>
    </row>
    <row r="196" spans="7:23" ht="12.75">
      <c r="G196">
        <v>302217</v>
      </c>
      <c r="H196" s="114" t="s">
        <v>56</v>
      </c>
      <c r="I196" s="114" t="s">
        <v>677</v>
      </c>
      <c r="L196">
        <v>6669</v>
      </c>
      <c r="M196" s="114" t="s">
        <v>1714</v>
      </c>
      <c r="N196" s="114" t="s">
        <v>677</v>
      </c>
      <c r="V196" s="114" t="s">
        <v>892</v>
      </c>
      <c r="W196">
        <v>302417</v>
      </c>
    </row>
    <row r="197" spans="7:23" ht="12.75">
      <c r="G197">
        <v>302213</v>
      </c>
      <c r="H197" s="114" t="s">
        <v>58</v>
      </c>
      <c r="I197" s="114" t="s">
        <v>677</v>
      </c>
      <c r="L197">
        <v>6670</v>
      </c>
      <c r="M197" s="114" t="s">
        <v>1718</v>
      </c>
      <c r="N197" s="114" t="s">
        <v>677</v>
      </c>
      <c r="V197" s="114" t="s">
        <v>88</v>
      </c>
      <c r="W197">
        <v>302413</v>
      </c>
    </row>
    <row r="198" spans="7:23" ht="12.75">
      <c r="G198">
        <v>339670</v>
      </c>
      <c r="H198" s="114" t="s">
        <v>4797</v>
      </c>
      <c r="I198" s="114" t="s">
        <v>677</v>
      </c>
      <c r="L198">
        <v>6671</v>
      </c>
      <c r="M198" s="114" t="s">
        <v>1719</v>
      </c>
      <c r="N198" s="114" t="s">
        <v>677</v>
      </c>
      <c r="V198" s="114" t="s">
        <v>90</v>
      </c>
      <c r="W198">
        <v>302409</v>
      </c>
    </row>
    <row r="199" spans="7:23" ht="12.75">
      <c r="G199">
        <v>302209</v>
      </c>
      <c r="H199" s="114" t="s">
        <v>846</v>
      </c>
      <c r="I199" s="114" t="s">
        <v>677</v>
      </c>
      <c r="L199">
        <v>6672</v>
      </c>
      <c r="M199" s="114" t="s">
        <v>1720</v>
      </c>
      <c r="N199" s="114" t="s">
        <v>677</v>
      </c>
      <c r="V199" s="114" t="s">
        <v>893</v>
      </c>
      <c r="W199">
        <v>302405</v>
      </c>
    </row>
    <row r="200" spans="7:23" ht="12.75">
      <c r="G200">
        <v>302205</v>
      </c>
      <c r="H200" s="114" t="s">
        <v>847</v>
      </c>
      <c r="I200" s="114" t="s">
        <v>677</v>
      </c>
      <c r="L200">
        <v>6673</v>
      </c>
      <c r="M200" s="114" t="s">
        <v>1721</v>
      </c>
      <c r="N200" s="114" t="s">
        <v>677</v>
      </c>
      <c r="V200" s="114" t="s">
        <v>894</v>
      </c>
      <c r="W200">
        <v>302401</v>
      </c>
    </row>
    <row r="201" spans="7:23" ht="12.75">
      <c r="G201">
        <v>302201</v>
      </c>
      <c r="H201" s="114" t="s">
        <v>60</v>
      </c>
      <c r="I201" s="114" t="s">
        <v>677</v>
      </c>
      <c r="L201">
        <v>6674</v>
      </c>
      <c r="M201" s="114" t="s">
        <v>1722</v>
      </c>
      <c r="N201" s="114" t="s">
        <v>677</v>
      </c>
      <c r="V201" s="114" t="s">
        <v>326</v>
      </c>
      <c r="W201">
        <v>302397</v>
      </c>
    </row>
    <row r="202" spans="7:23" ht="12.75">
      <c r="G202">
        <v>302197</v>
      </c>
      <c r="H202" s="114" t="s">
        <v>62</v>
      </c>
      <c r="I202" s="114" t="s">
        <v>677</v>
      </c>
      <c r="L202">
        <v>6675</v>
      </c>
      <c r="M202" s="114" t="s">
        <v>1725</v>
      </c>
      <c r="N202" s="114" t="s">
        <v>677</v>
      </c>
      <c r="V202" s="114" t="s">
        <v>346</v>
      </c>
      <c r="W202">
        <v>302393</v>
      </c>
    </row>
    <row r="203" spans="7:23" ht="12.75">
      <c r="G203">
        <v>302193</v>
      </c>
      <c r="H203" s="114" t="s">
        <v>441</v>
      </c>
      <c r="I203" s="114" t="s">
        <v>677</v>
      </c>
      <c r="L203">
        <v>6676</v>
      </c>
      <c r="M203" s="114" t="s">
        <v>1726</v>
      </c>
      <c r="N203" s="114" t="s">
        <v>677</v>
      </c>
      <c r="V203" s="114" t="s">
        <v>368</v>
      </c>
      <c r="W203">
        <v>302389</v>
      </c>
    </row>
    <row r="204" spans="7:23" ht="12.75">
      <c r="G204">
        <v>302189</v>
      </c>
      <c r="H204" s="114" t="s">
        <v>449</v>
      </c>
      <c r="I204" s="114" t="s">
        <v>677</v>
      </c>
      <c r="L204">
        <v>6677</v>
      </c>
      <c r="M204" s="114" t="s">
        <v>1727</v>
      </c>
      <c r="N204" s="114" t="s">
        <v>677</v>
      </c>
      <c r="V204" s="114" t="s">
        <v>356</v>
      </c>
      <c r="W204">
        <v>302385</v>
      </c>
    </row>
    <row r="205" spans="7:23" ht="12.75">
      <c r="G205">
        <v>302185</v>
      </c>
      <c r="H205" s="114" t="s">
        <v>468</v>
      </c>
      <c r="I205" s="114" t="s">
        <v>677</v>
      </c>
      <c r="L205">
        <v>6678</v>
      </c>
      <c r="M205" s="114" t="s">
        <v>1728</v>
      </c>
      <c r="N205" s="114" t="s">
        <v>677</v>
      </c>
      <c r="V205" s="114" t="s">
        <v>895</v>
      </c>
      <c r="W205">
        <v>302381</v>
      </c>
    </row>
    <row r="206" spans="7:23" ht="12.75">
      <c r="G206">
        <v>302181</v>
      </c>
      <c r="H206" s="114" t="s">
        <v>64</v>
      </c>
      <c r="I206" s="114" t="s">
        <v>677</v>
      </c>
      <c r="L206">
        <v>6679</v>
      </c>
      <c r="M206" s="114" t="s">
        <v>1729</v>
      </c>
      <c r="N206" s="114" t="s">
        <v>677</v>
      </c>
      <c r="V206" s="114" t="s">
        <v>466</v>
      </c>
      <c r="W206">
        <v>302377</v>
      </c>
    </row>
    <row r="207" spans="7:23" ht="12.75">
      <c r="G207">
        <v>302177</v>
      </c>
      <c r="H207" s="114" t="s">
        <v>848</v>
      </c>
      <c r="I207" s="114" t="s">
        <v>677</v>
      </c>
      <c r="L207">
        <v>6680</v>
      </c>
      <c r="M207" s="114" t="s">
        <v>1730</v>
      </c>
      <c r="N207" s="114" t="s">
        <v>677</v>
      </c>
      <c r="V207" s="114" t="s">
        <v>238</v>
      </c>
      <c r="W207">
        <v>302373</v>
      </c>
    </row>
    <row r="208" spans="7:23" ht="12.75">
      <c r="G208">
        <v>302173</v>
      </c>
      <c r="H208" s="114" t="s">
        <v>66</v>
      </c>
      <c r="I208" s="114" t="s">
        <v>677</v>
      </c>
      <c r="L208">
        <v>6681</v>
      </c>
      <c r="M208" s="114" t="s">
        <v>1731</v>
      </c>
      <c r="N208" s="114" t="s">
        <v>677</v>
      </c>
      <c r="V208" s="114" t="s">
        <v>240</v>
      </c>
      <c r="W208">
        <v>302369</v>
      </c>
    </row>
    <row r="209" spans="7:23" ht="12.75">
      <c r="G209">
        <v>302169</v>
      </c>
      <c r="H209" s="114" t="s">
        <v>849</v>
      </c>
      <c r="I209" s="114" t="s">
        <v>677</v>
      </c>
      <c r="L209">
        <v>6682</v>
      </c>
      <c r="M209" s="114" t="s">
        <v>1732</v>
      </c>
      <c r="N209" s="114" t="s">
        <v>677</v>
      </c>
      <c r="V209" s="114" t="s">
        <v>242</v>
      </c>
      <c r="W209">
        <v>302365</v>
      </c>
    </row>
    <row r="210" spans="7:23" ht="12.75">
      <c r="G210">
        <v>302165</v>
      </c>
      <c r="H210" s="114" t="s">
        <v>850</v>
      </c>
      <c r="I210" s="114" t="s">
        <v>677</v>
      </c>
      <c r="L210">
        <v>6683</v>
      </c>
      <c r="M210" s="114" t="s">
        <v>1733</v>
      </c>
      <c r="N210" s="114" t="s">
        <v>677</v>
      </c>
      <c r="V210" s="114" t="s">
        <v>244</v>
      </c>
      <c r="W210">
        <v>302361</v>
      </c>
    </row>
    <row r="211" spans="7:23" ht="12.75">
      <c r="G211">
        <v>302161</v>
      </c>
      <c r="H211" s="114" t="s">
        <v>68</v>
      </c>
      <c r="I211" s="114" t="s">
        <v>677</v>
      </c>
      <c r="L211">
        <v>6684</v>
      </c>
      <c r="M211" s="114" t="s">
        <v>1734</v>
      </c>
      <c r="N211" s="114" t="s">
        <v>677</v>
      </c>
      <c r="V211" s="114" t="s">
        <v>246</v>
      </c>
      <c r="W211">
        <v>302549</v>
      </c>
    </row>
    <row r="212" spans="7:23" ht="12.75">
      <c r="G212">
        <v>302157</v>
      </c>
      <c r="H212" s="114" t="s">
        <v>851</v>
      </c>
      <c r="I212" s="114" t="s">
        <v>677</v>
      </c>
      <c r="L212">
        <v>6685</v>
      </c>
      <c r="M212" s="114" t="s">
        <v>1735</v>
      </c>
      <c r="N212" s="114" t="s">
        <v>677</v>
      </c>
      <c r="V212" s="114" t="s">
        <v>248</v>
      </c>
      <c r="W212">
        <v>302545</v>
      </c>
    </row>
    <row r="213" spans="7:23" ht="12.75">
      <c r="G213">
        <v>302345</v>
      </c>
      <c r="H213" s="114" t="s">
        <v>852</v>
      </c>
      <c r="I213" s="114" t="s">
        <v>677</v>
      </c>
      <c r="L213">
        <v>6686</v>
      </c>
      <c r="M213" s="114" t="s">
        <v>1736</v>
      </c>
      <c r="N213" s="114" t="s">
        <v>677</v>
      </c>
      <c r="V213" s="114" t="s">
        <v>250</v>
      </c>
      <c r="W213">
        <v>302541</v>
      </c>
    </row>
    <row r="214" spans="7:23" ht="12.75">
      <c r="G214">
        <v>302341</v>
      </c>
      <c r="H214" s="114" t="s">
        <v>70</v>
      </c>
      <c r="I214" s="114" t="s">
        <v>677</v>
      </c>
      <c r="L214">
        <v>6687</v>
      </c>
      <c r="M214" s="114" t="s">
        <v>1737</v>
      </c>
      <c r="N214" s="114" t="s">
        <v>677</v>
      </c>
      <c r="V214" s="114" t="s">
        <v>896</v>
      </c>
      <c r="W214">
        <v>302537</v>
      </c>
    </row>
    <row r="215" spans="7:23" ht="12.75">
      <c r="G215">
        <v>302337</v>
      </c>
      <c r="H215" s="114" t="s">
        <v>72</v>
      </c>
      <c r="I215" s="114" t="s">
        <v>677</v>
      </c>
      <c r="L215">
        <v>6688</v>
      </c>
      <c r="M215" s="114" t="s">
        <v>1738</v>
      </c>
      <c r="N215" s="114" t="s">
        <v>677</v>
      </c>
      <c r="V215" s="114" t="s">
        <v>278</v>
      </c>
      <c r="W215">
        <v>302533</v>
      </c>
    </row>
    <row r="216" spans="7:23" ht="12.75">
      <c r="G216">
        <v>302333</v>
      </c>
      <c r="H216" s="114" t="s">
        <v>74</v>
      </c>
      <c r="I216" s="114" t="s">
        <v>677</v>
      </c>
      <c r="L216">
        <v>6689</v>
      </c>
      <c r="M216" s="114" t="s">
        <v>1739</v>
      </c>
      <c r="N216" s="114" t="s">
        <v>677</v>
      </c>
      <c r="V216" s="114" t="s">
        <v>473</v>
      </c>
      <c r="W216">
        <v>302529</v>
      </c>
    </row>
    <row r="217" spans="7:23" ht="12.75">
      <c r="G217">
        <v>302329</v>
      </c>
      <c r="H217" s="114" t="s">
        <v>76</v>
      </c>
      <c r="I217" s="114" t="s">
        <v>677</v>
      </c>
      <c r="L217">
        <v>6690</v>
      </c>
      <c r="M217" s="114" t="s">
        <v>1740</v>
      </c>
      <c r="N217" s="114" t="s">
        <v>677</v>
      </c>
      <c r="V217" s="114" t="s">
        <v>897</v>
      </c>
      <c r="W217">
        <v>302525</v>
      </c>
    </row>
    <row r="218" spans="7:23" ht="12.75">
      <c r="G218">
        <v>302325</v>
      </c>
      <c r="H218" s="114" t="s">
        <v>78</v>
      </c>
      <c r="I218" s="114" t="s">
        <v>677</v>
      </c>
      <c r="L218">
        <v>6691</v>
      </c>
      <c r="M218" s="114" t="s">
        <v>1741</v>
      </c>
      <c r="N218" s="114" t="s">
        <v>677</v>
      </c>
      <c r="V218" s="114" t="s">
        <v>92</v>
      </c>
      <c r="W218">
        <v>302521</v>
      </c>
    </row>
    <row r="219" spans="7:23" ht="12.75">
      <c r="G219">
        <v>302321</v>
      </c>
      <c r="H219" s="114" t="s">
        <v>79</v>
      </c>
      <c r="I219" s="114" t="s">
        <v>677</v>
      </c>
      <c r="L219">
        <v>6692</v>
      </c>
      <c r="M219" s="114" t="s">
        <v>1742</v>
      </c>
      <c r="N219" s="114" t="s">
        <v>677</v>
      </c>
      <c r="V219" s="114" t="s">
        <v>94</v>
      </c>
      <c r="W219">
        <v>302517</v>
      </c>
    </row>
    <row r="220" spans="7:23" ht="12.75">
      <c r="G220">
        <v>417869</v>
      </c>
      <c r="H220" s="114" t="s">
        <v>5058</v>
      </c>
      <c r="I220" s="114" t="s">
        <v>677</v>
      </c>
      <c r="L220">
        <v>6693</v>
      </c>
      <c r="M220" s="114" t="s">
        <v>1744</v>
      </c>
      <c r="N220" s="114" t="s">
        <v>677</v>
      </c>
      <c r="V220" s="114" t="s">
        <v>305</v>
      </c>
      <c r="W220">
        <v>302513</v>
      </c>
    </row>
    <row r="221" spans="7:23" ht="12.75">
      <c r="G221">
        <v>302317</v>
      </c>
      <c r="H221" s="114" t="s">
        <v>351</v>
      </c>
      <c r="I221" s="114" t="s">
        <v>677</v>
      </c>
      <c r="L221">
        <v>6694</v>
      </c>
      <c r="M221" s="114" t="s">
        <v>1745</v>
      </c>
      <c r="N221" s="114" t="s">
        <v>677</v>
      </c>
      <c r="V221" s="114" t="s">
        <v>898</v>
      </c>
      <c r="W221">
        <v>302509</v>
      </c>
    </row>
    <row r="222" spans="7:23" ht="12.75">
      <c r="G222">
        <v>302313</v>
      </c>
      <c r="H222" s="114" t="s">
        <v>853</v>
      </c>
      <c r="I222" s="114" t="s">
        <v>677</v>
      </c>
      <c r="L222">
        <v>6695</v>
      </c>
      <c r="M222" s="114" t="s">
        <v>1746</v>
      </c>
      <c r="N222" s="114" t="s">
        <v>677</v>
      </c>
      <c r="V222" s="114" t="s">
        <v>899</v>
      </c>
      <c r="W222">
        <v>302505</v>
      </c>
    </row>
    <row r="223" spans="7:23" ht="12.75">
      <c r="G223">
        <v>302309</v>
      </c>
      <c r="H223" s="114" t="s">
        <v>854</v>
      </c>
      <c r="I223" s="114" t="s">
        <v>677</v>
      </c>
      <c r="L223">
        <v>6696</v>
      </c>
      <c r="M223" s="114" t="s">
        <v>1747</v>
      </c>
      <c r="N223" s="114" t="s">
        <v>677</v>
      </c>
      <c r="V223" s="114" t="s">
        <v>96</v>
      </c>
      <c r="W223">
        <v>302501</v>
      </c>
    </row>
    <row r="224" spans="7:23" ht="12.75">
      <c r="G224">
        <v>302305</v>
      </c>
      <c r="H224" s="114" t="s">
        <v>855</v>
      </c>
      <c r="I224" s="114" t="s">
        <v>677</v>
      </c>
      <c r="L224">
        <v>6697</v>
      </c>
      <c r="M224" s="114" t="s">
        <v>1748</v>
      </c>
      <c r="N224" s="114" t="s">
        <v>677</v>
      </c>
      <c r="V224" s="114" t="s">
        <v>321</v>
      </c>
      <c r="W224">
        <v>302497</v>
      </c>
    </row>
    <row r="225" spans="7:23" ht="12.75">
      <c r="G225">
        <v>302301</v>
      </c>
      <c r="H225" s="114" t="s">
        <v>856</v>
      </c>
      <c r="I225" s="114" t="s">
        <v>677</v>
      </c>
      <c r="L225">
        <v>6698</v>
      </c>
      <c r="M225" s="114" t="s">
        <v>1749</v>
      </c>
      <c r="N225" s="114" t="s">
        <v>677</v>
      </c>
      <c r="V225" s="114" t="s">
        <v>322</v>
      </c>
      <c r="W225">
        <v>302493</v>
      </c>
    </row>
    <row r="226" spans="7:23" ht="12.75">
      <c r="G226">
        <v>302297</v>
      </c>
      <c r="H226" s="114" t="s">
        <v>857</v>
      </c>
      <c r="I226" s="114" t="s">
        <v>677</v>
      </c>
      <c r="L226">
        <v>6699</v>
      </c>
      <c r="M226" s="114" t="s">
        <v>1750</v>
      </c>
      <c r="N226" s="114" t="s">
        <v>677</v>
      </c>
      <c r="V226" s="114" t="s">
        <v>900</v>
      </c>
      <c r="W226">
        <v>302489</v>
      </c>
    </row>
    <row r="227" spans="7:23" ht="12.75">
      <c r="G227">
        <v>302293</v>
      </c>
      <c r="H227" s="114" t="s">
        <v>858</v>
      </c>
      <c r="I227" s="114" t="s">
        <v>677</v>
      </c>
      <c r="L227">
        <v>6700</v>
      </c>
      <c r="M227" s="114" t="s">
        <v>1751</v>
      </c>
      <c r="N227" s="114" t="s">
        <v>677</v>
      </c>
      <c r="V227" s="114" t="s">
        <v>436</v>
      </c>
      <c r="W227">
        <v>302485</v>
      </c>
    </row>
    <row r="228" spans="7:23" ht="12.75">
      <c r="G228">
        <v>302289</v>
      </c>
      <c r="H228" s="114" t="s">
        <v>859</v>
      </c>
      <c r="I228" s="114" t="s">
        <v>677</v>
      </c>
      <c r="L228">
        <v>6701</v>
      </c>
      <c r="M228" s="114" t="s">
        <v>1752</v>
      </c>
      <c r="N228" s="114" t="s">
        <v>677</v>
      </c>
      <c r="V228" s="114" t="s">
        <v>901</v>
      </c>
      <c r="W228">
        <v>302481</v>
      </c>
    </row>
    <row r="229" spans="7:23" ht="12.75">
      <c r="G229">
        <v>302285</v>
      </c>
      <c r="H229" s="114" t="s">
        <v>860</v>
      </c>
      <c r="I229" s="114" t="s">
        <v>677</v>
      </c>
      <c r="L229">
        <v>6702</v>
      </c>
      <c r="M229" s="114" t="s">
        <v>1753</v>
      </c>
      <c r="N229" s="114" t="s">
        <v>677</v>
      </c>
      <c r="V229" s="114" t="s">
        <v>437</v>
      </c>
      <c r="W229">
        <v>302477</v>
      </c>
    </row>
    <row r="230" spans="7:23" ht="12.75">
      <c r="G230">
        <v>302281</v>
      </c>
      <c r="H230" s="114" t="s">
        <v>861</v>
      </c>
      <c r="I230" s="114" t="s">
        <v>677</v>
      </c>
      <c r="L230">
        <v>6703</v>
      </c>
      <c r="M230" s="114" t="s">
        <v>1754</v>
      </c>
      <c r="N230" s="114" t="s">
        <v>677</v>
      </c>
      <c r="V230" s="114" t="s">
        <v>902</v>
      </c>
      <c r="W230">
        <v>302473</v>
      </c>
    </row>
    <row r="231" spans="7:23" ht="12.75">
      <c r="G231">
        <v>302277</v>
      </c>
      <c r="H231" s="114" t="s">
        <v>307</v>
      </c>
      <c r="I231" s="114" t="s">
        <v>677</v>
      </c>
      <c r="L231">
        <v>6704</v>
      </c>
      <c r="M231" s="114" t="s">
        <v>1755</v>
      </c>
      <c r="N231" s="114" t="s">
        <v>677</v>
      </c>
      <c r="V231" s="114" t="s">
        <v>903</v>
      </c>
      <c r="W231">
        <v>302469</v>
      </c>
    </row>
    <row r="232" spans="7:23" ht="12.75">
      <c r="G232">
        <v>302273</v>
      </c>
      <c r="H232" s="114" t="s">
        <v>862</v>
      </c>
      <c r="I232" s="114" t="s">
        <v>677</v>
      </c>
      <c r="L232">
        <v>6705</v>
      </c>
      <c r="M232" s="114" t="s">
        <v>1756</v>
      </c>
      <c r="N232" s="114" t="s">
        <v>677</v>
      </c>
      <c r="V232" s="114" t="s">
        <v>97</v>
      </c>
      <c r="W232">
        <v>302465</v>
      </c>
    </row>
    <row r="233" spans="7:23" ht="12.75">
      <c r="G233">
        <v>302269</v>
      </c>
      <c r="H233" s="114" t="s">
        <v>863</v>
      </c>
      <c r="I233" s="114" t="s">
        <v>677</v>
      </c>
      <c r="L233">
        <v>6706</v>
      </c>
      <c r="M233" s="114" t="s">
        <v>1757</v>
      </c>
      <c r="N233" s="114" t="s">
        <v>677</v>
      </c>
      <c r="V233" s="114" t="s">
        <v>98</v>
      </c>
      <c r="W233">
        <v>302461</v>
      </c>
    </row>
    <row r="234" spans="7:23" ht="12.75">
      <c r="G234">
        <v>302265</v>
      </c>
      <c r="H234" s="114" t="s">
        <v>864</v>
      </c>
      <c r="I234" s="114" t="s">
        <v>677</v>
      </c>
      <c r="L234">
        <v>6707</v>
      </c>
      <c r="M234" s="114" t="s">
        <v>1758</v>
      </c>
      <c r="N234" s="114" t="s">
        <v>677</v>
      </c>
      <c r="V234" s="114" t="s">
        <v>904</v>
      </c>
      <c r="W234">
        <v>302457</v>
      </c>
    </row>
    <row r="235" spans="7:23" ht="12.75">
      <c r="G235">
        <v>302261</v>
      </c>
      <c r="H235" s="114" t="s">
        <v>865</v>
      </c>
      <c r="I235" s="114" t="s">
        <v>677</v>
      </c>
      <c r="L235">
        <v>6708</v>
      </c>
      <c r="M235" s="114" t="s">
        <v>1762</v>
      </c>
      <c r="N235" s="114" t="s">
        <v>677</v>
      </c>
      <c r="V235" s="114" t="s">
        <v>905</v>
      </c>
      <c r="W235">
        <v>302581</v>
      </c>
    </row>
    <row r="236" spans="7:23" ht="12.75">
      <c r="G236">
        <v>302257</v>
      </c>
      <c r="H236" s="114" t="s">
        <v>866</v>
      </c>
      <c r="I236" s="114" t="s">
        <v>677</v>
      </c>
      <c r="L236">
        <v>6709</v>
      </c>
      <c r="M236" s="114" t="s">
        <v>1763</v>
      </c>
      <c r="N236" s="114" t="s">
        <v>677</v>
      </c>
      <c r="V236" s="114" t="s">
        <v>906</v>
      </c>
      <c r="W236">
        <v>302577</v>
      </c>
    </row>
    <row r="237" spans="7:23" ht="12.75">
      <c r="G237">
        <v>348869</v>
      </c>
      <c r="H237" s="114" t="s">
        <v>4798</v>
      </c>
      <c r="I237" s="114" t="s">
        <v>677</v>
      </c>
      <c r="L237">
        <v>6710</v>
      </c>
      <c r="M237" s="114" t="s">
        <v>1765</v>
      </c>
      <c r="N237" s="114" t="s">
        <v>677</v>
      </c>
      <c r="V237" s="114" t="s">
        <v>276</v>
      </c>
      <c r="W237">
        <v>302573</v>
      </c>
    </row>
    <row r="238" spans="7:23" ht="12.75">
      <c r="G238">
        <v>302253</v>
      </c>
      <c r="H238" s="114" t="s">
        <v>867</v>
      </c>
      <c r="I238" s="114" t="s">
        <v>677</v>
      </c>
      <c r="L238">
        <v>6711</v>
      </c>
      <c r="M238" s="114" t="s">
        <v>1766</v>
      </c>
      <c r="N238" s="114" t="s">
        <v>677</v>
      </c>
      <c r="V238" s="114" t="s">
        <v>325</v>
      </c>
      <c r="W238">
        <v>302569</v>
      </c>
    </row>
    <row r="239" spans="7:23" ht="12.75">
      <c r="G239">
        <v>302349</v>
      </c>
      <c r="H239" s="114" t="s">
        <v>868</v>
      </c>
      <c r="I239" s="114" t="s">
        <v>677</v>
      </c>
      <c r="L239">
        <v>6712</v>
      </c>
      <c r="M239" s="114" t="s">
        <v>1767</v>
      </c>
      <c r="N239" s="114" t="s">
        <v>677</v>
      </c>
      <c r="V239" s="114" t="s">
        <v>99</v>
      </c>
      <c r="W239">
        <v>302565</v>
      </c>
    </row>
    <row r="240" spans="7:23" ht="12.75">
      <c r="G240">
        <v>391873</v>
      </c>
      <c r="H240" s="114" t="s">
        <v>5059</v>
      </c>
      <c r="I240" s="114" t="s">
        <v>677</v>
      </c>
      <c r="L240">
        <v>6713</v>
      </c>
      <c r="M240" s="114" t="s">
        <v>1768</v>
      </c>
      <c r="N240" s="114" t="s">
        <v>677</v>
      </c>
      <c r="V240" s="114" t="s">
        <v>100</v>
      </c>
      <c r="W240">
        <v>302561</v>
      </c>
    </row>
    <row r="241" spans="7:23" ht="12.75">
      <c r="G241">
        <v>391869</v>
      </c>
      <c r="H241" s="114" t="s">
        <v>5060</v>
      </c>
      <c r="I241" s="114" t="s">
        <v>677</v>
      </c>
      <c r="L241">
        <v>6714</v>
      </c>
      <c r="M241" s="114" t="s">
        <v>1770</v>
      </c>
      <c r="N241" s="114" t="s">
        <v>677</v>
      </c>
      <c r="V241" s="114" t="s">
        <v>907</v>
      </c>
      <c r="W241">
        <v>302557</v>
      </c>
    </row>
    <row r="242" spans="7:23" ht="12.75">
      <c r="G242">
        <v>217929</v>
      </c>
      <c r="H242" s="114" t="s">
        <v>869</v>
      </c>
      <c r="I242" s="114" t="s">
        <v>677</v>
      </c>
      <c r="L242">
        <v>6715</v>
      </c>
      <c r="M242" s="114" t="s">
        <v>1771</v>
      </c>
      <c r="N242" s="114" t="s">
        <v>677</v>
      </c>
      <c r="V242" s="114" t="s">
        <v>5061</v>
      </c>
      <c r="W242">
        <v>420269</v>
      </c>
    </row>
    <row r="243" spans="7:23" ht="12.75">
      <c r="G243">
        <v>217925</v>
      </c>
      <c r="H243" s="114" t="s">
        <v>870</v>
      </c>
      <c r="I243" s="114" t="s">
        <v>677</v>
      </c>
      <c r="L243">
        <v>6716</v>
      </c>
      <c r="M243" s="114" t="s">
        <v>1772</v>
      </c>
      <c r="N243" s="114" t="s">
        <v>677</v>
      </c>
      <c r="V243" s="114" t="s">
        <v>362</v>
      </c>
      <c r="W243">
        <v>302553</v>
      </c>
    </row>
    <row r="244" spans="7:23" ht="12.75">
      <c r="G244">
        <v>302353</v>
      </c>
      <c r="H244" s="114" t="s">
        <v>871</v>
      </c>
      <c r="I244" s="114" t="s">
        <v>677</v>
      </c>
      <c r="L244">
        <v>6717</v>
      </c>
      <c r="M244" s="114" t="s">
        <v>1773</v>
      </c>
      <c r="N244" s="114" t="s">
        <v>677</v>
      </c>
      <c r="V244" s="114" t="s">
        <v>908</v>
      </c>
      <c r="W244">
        <v>6340</v>
      </c>
    </row>
    <row r="245" spans="7:23" ht="12.75">
      <c r="G245">
        <v>302357</v>
      </c>
      <c r="H245" s="114" t="s">
        <v>872</v>
      </c>
      <c r="I245" s="114" t="s">
        <v>677</v>
      </c>
      <c r="L245">
        <v>6718</v>
      </c>
      <c r="M245" s="114" t="s">
        <v>1775</v>
      </c>
      <c r="N245" s="114" t="s">
        <v>677</v>
      </c>
      <c r="V245" s="114" t="s">
        <v>909</v>
      </c>
      <c r="W245">
        <v>178266</v>
      </c>
    </row>
    <row r="246" spans="7:23" ht="12.75">
      <c r="G246">
        <v>217921</v>
      </c>
      <c r="H246" s="114" t="s">
        <v>873</v>
      </c>
      <c r="I246" s="114" t="s">
        <v>677</v>
      </c>
      <c r="L246">
        <v>6719</v>
      </c>
      <c r="M246" s="114" t="s">
        <v>1777</v>
      </c>
      <c r="N246" s="114" t="s">
        <v>677</v>
      </c>
      <c r="V246" s="114" t="s">
        <v>407</v>
      </c>
      <c r="W246">
        <v>302597</v>
      </c>
    </row>
    <row r="247" spans="7:23" ht="12.75">
      <c r="G247">
        <v>217917</v>
      </c>
      <c r="H247" s="114" t="s">
        <v>874</v>
      </c>
      <c r="I247" s="114" t="s">
        <v>677</v>
      </c>
      <c r="L247">
        <v>6720</v>
      </c>
      <c r="M247" s="114" t="s">
        <v>1778</v>
      </c>
      <c r="N247" s="114" t="s">
        <v>677</v>
      </c>
      <c r="V247" s="114" t="s">
        <v>408</v>
      </c>
      <c r="W247">
        <v>302593</v>
      </c>
    </row>
    <row r="248" spans="7:23" ht="12.75">
      <c r="G248">
        <v>217913</v>
      </c>
      <c r="H248" s="114" t="s">
        <v>875</v>
      </c>
      <c r="I248" s="114" t="s">
        <v>677</v>
      </c>
      <c r="L248">
        <v>6721</v>
      </c>
      <c r="M248" s="114" t="s">
        <v>1782</v>
      </c>
      <c r="N248" s="114" t="s">
        <v>677</v>
      </c>
      <c r="V248" s="114" t="s">
        <v>101</v>
      </c>
      <c r="W248">
        <v>302589</v>
      </c>
    </row>
    <row r="249" spans="7:23" ht="12.75">
      <c r="G249">
        <v>217909</v>
      </c>
      <c r="H249" s="114" t="s">
        <v>876</v>
      </c>
      <c r="I249" s="114" t="s">
        <v>677</v>
      </c>
      <c r="L249">
        <v>6722</v>
      </c>
      <c r="M249" s="114" t="s">
        <v>1783</v>
      </c>
      <c r="N249" s="114" t="s">
        <v>677</v>
      </c>
      <c r="V249" s="114" t="s">
        <v>506</v>
      </c>
      <c r="W249">
        <v>302585</v>
      </c>
    </row>
    <row r="250" spans="7:23" ht="12.75">
      <c r="G250">
        <v>217905</v>
      </c>
      <c r="H250" s="114" t="s">
        <v>877</v>
      </c>
      <c r="I250" s="114" t="s">
        <v>677</v>
      </c>
      <c r="L250">
        <v>6723</v>
      </c>
      <c r="M250" s="114" t="s">
        <v>1785</v>
      </c>
      <c r="N250" s="114" t="s">
        <v>677</v>
      </c>
      <c r="V250" s="114" t="s">
        <v>910</v>
      </c>
      <c r="W250">
        <v>29502</v>
      </c>
    </row>
    <row r="251" spans="7:23" ht="12.75">
      <c r="G251">
        <v>217901</v>
      </c>
      <c r="H251" s="114" t="s">
        <v>878</v>
      </c>
      <c r="I251" s="114" t="s">
        <v>677</v>
      </c>
      <c r="L251">
        <v>6724</v>
      </c>
      <c r="M251" s="114" t="s">
        <v>1786</v>
      </c>
      <c r="N251" s="114" t="s">
        <v>677</v>
      </c>
      <c r="V251" s="114" t="s">
        <v>911</v>
      </c>
      <c r="W251">
        <v>29504</v>
      </c>
    </row>
    <row r="252" spans="7:23" ht="12.75">
      <c r="G252">
        <v>219144</v>
      </c>
      <c r="H252" s="114" t="s">
        <v>879</v>
      </c>
      <c r="I252" s="114" t="s">
        <v>677</v>
      </c>
      <c r="L252">
        <v>6725</v>
      </c>
      <c r="M252" s="114" t="s">
        <v>1789</v>
      </c>
      <c r="N252" s="114" t="s">
        <v>677</v>
      </c>
      <c r="V252" s="114" t="s">
        <v>912</v>
      </c>
      <c r="W252">
        <v>29506</v>
      </c>
    </row>
    <row r="253" spans="7:23" ht="12.75">
      <c r="G253">
        <v>219148</v>
      </c>
      <c r="H253" s="114" t="s">
        <v>880</v>
      </c>
      <c r="I253" s="114" t="s">
        <v>677</v>
      </c>
      <c r="L253">
        <v>6726</v>
      </c>
      <c r="M253" s="114" t="s">
        <v>1790</v>
      </c>
      <c r="N253" s="114" t="s">
        <v>677</v>
      </c>
      <c r="V253" s="114" t="s">
        <v>913</v>
      </c>
      <c r="W253">
        <v>178268</v>
      </c>
    </row>
    <row r="254" spans="7:23" ht="12.75">
      <c r="G254">
        <v>288871</v>
      </c>
      <c r="H254" s="114" t="s">
        <v>881</v>
      </c>
      <c r="I254" s="114" t="s">
        <v>677</v>
      </c>
      <c r="L254">
        <v>6727</v>
      </c>
      <c r="M254" s="114" t="s">
        <v>1792</v>
      </c>
      <c r="N254" s="114" t="s">
        <v>677</v>
      </c>
      <c r="V254" s="114" t="s">
        <v>4800</v>
      </c>
      <c r="W254">
        <v>340671</v>
      </c>
    </row>
    <row r="255" spans="7:23" ht="12.75">
      <c r="G255">
        <v>219273</v>
      </c>
      <c r="H255" s="114" t="s">
        <v>882</v>
      </c>
      <c r="I255" s="114" t="s">
        <v>677</v>
      </c>
      <c r="L255">
        <v>6728</v>
      </c>
      <c r="M255" s="114" t="s">
        <v>1793</v>
      </c>
      <c r="N255" s="114" t="s">
        <v>677</v>
      </c>
      <c r="V255" s="114" t="s">
        <v>394</v>
      </c>
      <c r="W255">
        <v>302609</v>
      </c>
    </row>
    <row r="256" spans="7:23" ht="12.75">
      <c r="G256">
        <v>6336</v>
      </c>
      <c r="H256" s="114" t="s">
        <v>883</v>
      </c>
      <c r="I256" s="114" t="s">
        <v>677</v>
      </c>
      <c r="L256">
        <v>6729</v>
      </c>
      <c r="M256" s="114" t="s">
        <v>1794</v>
      </c>
      <c r="N256" s="114" t="s">
        <v>677</v>
      </c>
      <c r="V256" s="114" t="s">
        <v>386</v>
      </c>
      <c r="W256">
        <v>302605</v>
      </c>
    </row>
    <row r="257" spans="7:23" ht="12.75">
      <c r="G257">
        <v>6337</v>
      </c>
      <c r="H257" s="114" t="s">
        <v>884</v>
      </c>
      <c r="I257" s="114" t="s">
        <v>677</v>
      </c>
      <c r="L257">
        <v>6730</v>
      </c>
      <c r="M257" s="114" t="s">
        <v>1795</v>
      </c>
      <c r="N257" s="114" t="s">
        <v>677</v>
      </c>
      <c r="V257" s="114" t="s">
        <v>914</v>
      </c>
      <c r="W257">
        <v>302601</v>
      </c>
    </row>
    <row r="258" spans="7:23" ht="12.75">
      <c r="G258">
        <v>6338</v>
      </c>
      <c r="H258" s="114" t="s">
        <v>885</v>
      </c>
      <c r="I258" s="114" t="s">
        <v>677</v>
      </c>
      <c r="L258">
        <v>6731</v>
      </c>
      <c r="M258" s="114" t="s">
        <v>1796</v>
      </c>
      <c r="N258" s="114" t="s">
        <v>677</v>
      </c>
      <c r="V258" s="114" t="s">
        <v>915</v>
      </c>
      <c r="W258">
        <v>286272</v>
      </c>
    </row>
    <row r="259" spans="7:23" ht="12.75">
      <c r="G259">
        <v>304669</v>
      </c>
      <c r="H259" s="114" t="s">
        <v>420</v>
      </c>
      <c r="I259" s="114" t="s">
        <v>677</v>
      </c>
      <c r="L259">
        <v>6732</v>
      </c>
      <c r="M259" s="114" t="s">
        <v>1797</v>
      </c>
      <c r="N259" s="114" t="s">
        <v>677</v>
      </c>
      <c r="V259" s="114" t="s">
        <v>916</v>
      </c>
      <c r="W259">
        <v>178270</v>
      </c>
    </row>
    <row r="260" spans="7:23" ht="12.75">
      <c r="G260">
        <v>6339</v>
      </c>
      <c r="H260" s="114" t="s">
        <v>886</v>
      </c>
      <c r="I260" s="114" t="s">
        <v>677</v>
      </c>
      <c r="L260">
        <v>6733</v>
      </c>
      <c r="M260" s="114" t="s">
        <v>1798</v>
      </c>
      <c r="N260" s="114" t="s">
        <v>677</v>
      </c>
      <c r="V260" s="114" t="s">
        <v>5062</v>
      </c>
      <c r="W260">
        <v>403280</v>
      </c>
    </row>
    <row r="261" spans="7:23" ht="12.75">
      <c r="G261">
        <v>302453</v>
      </c>
      <c r="H261" s="114" t="s">
        <v>887</v>
      </c>
      <c r="I261" s="114" t="s">
        <v>677</v>
      </c>
      <c r="L261">
        <v>6734</v>
      </c>
      <c r="M261" s="114" t="s">
        <v>1799</v>
      </c>
      <c r="N261" s="114" t="s">
        <v>677</v>
      </c>
      <c r="V261" s="114" t="s">
        <v>5063</v>
      </c>
      <c r="W261">
        <v>403276</v>
      </c>
    </row>
    <row r="262" spans="7:23" ht="12.75">
      <c r="G262">
        <v>302449</v>
      </c>
      <c r="H262" s="114" t="s">
        <v>86</v>
      </c>
      <c r="I262" s="114" t="s">
        <v>677</v>
      </c>
      <c r="L262">
        <v>6735</v>
      </c>
      <c r="M262" s="114" t="s">
        <v>1800</v>
      </c>
      <c r="N262" s="114" t="s">
        <v>677</v>
      </c>
      <c r="V262" s="114" t="s">
        <v>917</v>
      </c>
      <c r="W262">
        <v>302669</v>
      </c>
    </row>
    <row r="263" spans="7:23" ht="12.75">
      <c r="G263">
        <v>342870</v>
      </c>
      <c r="H263" s="114" t="s">
        <v>4799</v>
      </c>
      <c r="I263" s="114" t="s">
        <v>677</v>
      </c>
      <c r="L263">
        <v>6736</v>
      </c>
      <c r="M263" s="114" t="s">
        <v>1801</v>
      </c>
      <c r="N263" s="114" t="s">
        <v>677</v>
      </c>
      <c r="V263" s="114" t="s">
        <v>102</v>
      </c>
      <c r="W263">
        <v>302665</v>
      </c>
    </row>
    <row r="264" spans="7:23" ht="12.75">
      <c r="G264">
        <v>302445</v>
      </c>
      <c r="H264" s="114" t="s">
        <v>888</v>
      </c>
      <c r="I264" s="114" t="s">
        <v>677</v>
      </c>
      <c r="L264">
        <v>6737</v>
      </c>
      <c r="M264" s="114" t="s">
        <v>1802</v>
      </c>
      <c r="N264" s="114" t="s">
        <v>677</v>
      </c>
      <c r="V264" s="114" t="s">
        <v>918</v>
      </c>
      <c r="W264">
        <v>302661</v>
      </c>
    </row>
    <row r="265" spans="7:23" ht="12.75">
      <c r="G265">
        <v>302441</v>
      </c>
      <c r="H265" s="114" t="s">
        <v>889</v>
      </c>
      <c r="I265" s="114" t="s">
        <v>677</v>
      </c>
      <c r="L265">
        <v>6738</v>
      </c>
      <c r="M265" s="114" t="s">
        <v>1803</v>
      </c>
      <c r="N265" s="114" t="s">
        <v>677</v>
      </c>
      <c r="V265" s="114" t="s">
        <v>103</v>
      </c>
      <c r="W265">
        <v>302657</v>
      </c>
    </row>
    <row r="266" spans="7:23" ht="12.75">
      <c r="G266">
        <v>302437</v>
      </c>
      <c r="H266" s="114" t="s">
        <v>890</v>
      </c>
      <c r="I266" s="114" t="s">
        <v>677</v>
      </c>
      <c r="L266">
        <v>6739</v>
      </c>
      <c r="M266" s="114" t="s">
        <v>1804</v>
      </c>
      <c r="N266" s="114" t="s">
        <v>677</v>
      </c>
      <c r="V266" s="114" t="s">
        <v>504</v>
      </c>
      <c r="W266">
        <v>302653</v>
      </c>
    </row>
    <row r="267" spans="7:23" ht="12.75">
      <c r="G267">
        <v>302433</v>
      </c>
      <c r="H267" s="114" t="s">
        <v>273</v>
      </c>
      <c r="I267" s="114" t="s">
        <v>677</v>
      </c>
      <c r="L267">
        <v>6740</v>
      </c>
      <c r="M267" s="114" t="s">
        <v>1805</v>
      </c>
      <c r="N267" s="114" t="s">
        <v>677</v>
      </c>
      <c r="V267" s="114" t="s">
        <v>501</v>
      </c>
      <c r="W267">
        <v>302649</v>
      </c>
    </row>
    <row r="268" spans="7:23" ht="12.75">
      <c r="G268">
        <v>302429</v>
      </c>
      <c r="H268" s="114" t="s">
        <v>891</v>
      </c>
      <c r="I268" s="114" t="s">
        <v>677</v>
      </c>
      <c r="L268">
        <v>6741</v>
      </c>
      <c r="M268" s="114" t="s">
        <v>1806</v>
      </c>
      <c r="N268" s="114" t="s">
        <v>677</v>
      </c>
      <c r="V268" s="114" t="s">
        <v>919</v>
      </c>
      <c r="W268">
        <v>302645</v>
      </c>
    </row>
    <row r="269" spans="7:23" ht="12.75">
      <c r="G269">
        <v>302425</v>
      </c>
      <c r="H269" s="114" t="s">
        <v>396</v>
      </c>
      <c r="I269" s="114" t="s">
        <v>677</v>
      </c>
      <c r="L269">
        <v>6742</v>
      </c>
      <c r="M269" s="114" t="s">
        <v>1807</v>
      </c>
      <c r="N269" s="114" t="s">
        <v>677</v>
      </c>
      <c r="V269" s="114" t="s">
        <v>509</v>
      </c>
      <c r="W269">
        <v>302641</v>
      </c>
    </row>
    <row r="270" spans="7:23" ht="12.75">
      <c r="G270">
        <v>302421</v>
      </c>
      <c r="H270" s="114" t="s">
        <v>444</v>
      </c>
      <c r="I270" s="114" t="s">
        <v>677</v>
      </c>
      <c r="L270">
        <v>6743</v>
      </c>
      <c r="M270" s="114" t="s">
        <v>1808</v>
      </c>
      <c r="N270" s="114" t="s">
        <v>677</v>
      </c>
      <c r="V270" s="114" t="s">
        <v>4732</v>
      </c>
      <c r="W270">
        <v>323671</v>
      </c>
    </row>
    <row r="271" spans="7:23" ht="12.75">
      <c r="G271">
        <v>302417</v>
      </c>
      <c r="H271" s="114" t="s">
        <v>892</v>
      </c>
      <c r="I271" s="114" t="s">
        <v>677</v>
      </c>
      <c r="L271">
        <v>6744</v>
      </c>
      <c r="M271" s="114" t="s">
        <v>1809</v>
      </c>
      <c r="N271" s="114" t="s">
        <v>677</v>
      </c>
      <c r="V271" s="114" t="s">
        <v>426</v>
      </c>
      <c r="W271">
        <v>302637</v>
      </c>
    </row>
    <row r="272" spans="7:23" ht="12.75">
      <c r="G272">
        <v>302413</v>
      </c>
      <c r="H272" s="114" t="s">
        <v>88</v>
      </c>
      <c r="I272" s="114" t="s">
        <v>677</v>
      </c>
      <c r="L272">
        <v>6745</v>
      </c>
      <c r="M272" s="114" t="s">
        <v>1810</v>
      </c>
      <c r="N272" s="114" t="s">
        <v>677</v>
      </c>
      <c r="V272" s="114" t="s">
        <v>920</v>
      </c>
      <c r="W272">
        <v>302633</v>
      </c>
    </row>
    <row r="273" spans="7:23" ht="12.75">
      <c r="G273">
        <v>302409</v>
      </c>
      <c r="H273" s="114" t="s">
        <v>90</v>
      </c>
      <c r="I273" s="114" t="s">
        <v>677</v>
      </c>
      <c r="L273">
        <v>6746</v>
      </c>
      <c r="M273" s="114" t="s">
        <v>1811</v>
      </c>
      <c r="N273" s="114" t="s">
        <v>677</v>
      </c>
      <c r="V273" s="114" t="s">
        <v>315</v>
      </c>
      <c r="W273">
        <v>302629</v>
      </c>
    </row>
    <row r="274" spans="7:23" ht="12.75">
      <c r="G274">
        <v>302405</v>
      </c>
      <c r="H274" s="114" t="s">
        <v>893</v>
      </c>
      <c r="I274" s="114" t="s">
        <v>677</v>
      </c>
      <c r="L274">
        <v>6747</v>
      </c>
      <c r="M274" s="114" t="s">
        <v>1812</v>
      </c>
      <c r="N274" s="114" t="s">
        <v>677</v>
      </c>
      <c r="V274" s="114" t="s">
        <v>256</v>
      </c>
      <c r="W274">
        <v>302625</v>
      </c>
    </row>
    <row r="275" spans="7:23" ht="12.75">
      <c r="G275">
        <v>302401</v>
      </c>
      <c r="H275" s="114" t="s">
        <v>894</v>
      </c>
      <c r="I275" s="114" t="s">
        <v>677</v>
      </c>
      <c r="L275">
        <v>6748</v>
      </c>
      <c r="M275" s="114" t="s">
        <v>1813</v>
      </c>
      <c r="N275" s="114" t="s">
        <v>677</v>
      </c>
      <c r="V275" s="114" t="s">
        <v>477</v>
      </c>
      <c r="W275">
        <v>302621</v>
      </c>
    </row>
    <row r="276" spans="7:23" ht="12.75">
      <c r="G276">
        <v>302397</v>
      </c>
      <c r="H276" s="114" t="s">
        <v>326</v>
      </c>
      <c r="I276" s="114" t="s">
        <v>677</v>
      </c>
      <c r="L276">
        <v>6749</v>
      </c>
      <c r="M276" s="114" t="s">
        <v>1814</v>
      </c>
      <c r="N276" s="114" t="s">
        <v>677</v>
      </c>
      <c r="V276" s="114" t="s">
        <v>104</v>
      </c>
      <c r="W276">
        <v>302617</v>
      </c>
    </row>
    <row r="277" spans="7:23" ht="12.75">
      <c r="G277">
        <v>302393</v>
      </c>
      <c r="H277" s="114" t="s">
        <v>346</v>
      </c>
      <c r="I277" s="114" t="s">
        <v>677</v>
      </c>
      <c r="L277">
        <v>6750</v>
      </c>
      <c r="M277" s="114" t="s">
        <v>1815</v>
      </c>
      <c r="N277" s="114" t="s">
        <v>677</v>
      </c>
      <c r="V277" s="114" t="s">
        <v>921</v>
      </c>
      <c r="W277">
        <v>302613</v>
      </c>
    </row>
    <row r="278" spans="7:23" ht="12.75">
      <c r="G278">
        <v>302389</v>
      </c>
      <c r="H278" s="114" t="s">
        <v>368</v>
      </c>
      <c r="I278" s="114" t="s">
        <v>677</v>
      </c>
      <c r="L278">
        <v>6751</v>
      </c>
      <c r="M278" s="114" t="s">
        <v>1816</v>
      </c>
      <c r="N278" s="114" t="s">
        <v>677</v>
      </c>
      <c r="V278" s="114" t="s">
        <v>922</v>
      </c>
      <c r="W278">
        <v>46066</v>
      </c>
    </row>
    <row r="279" spans="7:23" ht="12.75">
      <c r="G279">
        <v>302385</v>
      </c>
      <c r="H279" s="114" t="s">
        <v>356</v>
      </c>
      <c r="I279" s="114" t="s">
        <v>677</v>
      </c>
      <c r="L279">
        <v>6752</v>
      </c>
      <c r="M279" s="114" t="s">
        <v>1817</v>
      </c>
      <c r="N279" s="114" t="s">
        <v>677</v>
      </c>
      <c r="V279" s="114" t="s">
        <v>923</v>
      </c>
      <c r="W279">
        <v>29508</v>
      </c>
    </row>
    <row r="280" spans="7:23" ht="12.75">
      <c r="G280">
        <v>302381</v>
      </c>
      <c r="H280" s="114" t="s">
        <v>895</v>
      </c>
      <c r="I280" s="114" t="s">
        <v>677</v>
      </c>
      <c r="L280">
        <v>6753</v>
      </c>
      <c r="M280" s="114" t="s">
        <v>1818</v>
      </c>
      <c r="N280" s="114" t="s">
        <v>677</v>
      </c>
      <c r="V280" s="114" t="s">
        <v>105</v>
      </c>
      <c r="W280">
        <v>302765</v>
      </c>
    </row>
    <row r="281" spans="7:23" ht="12.75">
      <c r="G281">
        <v>302377</v>
      </c>
      <c r="H281" s="114" t="s">
        <v>466</v>
      </c>
      <c r="I281" s="114" t="s">
        <v>677</v>
      </c>
      <c r="L281">
        <v>6754</v>
      </c>
      <c r="M281" s="114" t="s">
        <v>1819</v>
      </c>
      <c r="N281" s="114" t="s">
        <v>677</v>
      </c>
      <c r="V281" s="114" t="s">
        <v>283</v>
      </c>
      <c r="W281">
        <v>302761</v>
      </c>
    </row>
    <row r="282" spans="7:23" ht="12.75">
      <c r="G282">
        <v>302373</v>
      </c>
      <c r="H282" s="114" t="s">
        <v>238</v>
      </c>
      <c r="I282" s="114" t="s">
        <v>677</v>
      </c>
      <c r="L282">
        <v>6755</v>
      </c>
      <c r="M282" s="114" t="s">
        <v>1820</v>
      </c>
      <c r="N282" s="114" t="s">
        <v>677</v>
      </c>
      <c r="V282" s="114" t="s">
        <v>380</v>
      </c>
      <c r="W282">
        <v>302757</v>
      </c>
    </row>
    <row r="283" spans="7:23" ht="12.75">
      <c r="G283">
        <v>302369</v>
      </c>
      <c r="H283" s="114" t="s">
        <v>240</v>
      </c>
      <c r="I283" s="114" t="s">
        <v>677</v>
      </c>
      <c r="L283">
        <v>6756</v>
      </c>
      <c r="M283" s="114" t="s">
        <v>1821</v>
      </c>
      <c r="N283" s="114" t="s">
        <v>677</v>
      </c>
      <c r="V283" s="114" t="s">
        <v>387</v>
      </c>
      <c r="W283">
        <v>302753</v>
      </c>
    </row>
    <row r="284" spans="7:23" ht="12.75">
      <c r="G284">
        <v>302365</v>
      </c>
      <c r="H284" s="114" t="s">
        <v>242</v>
      </c>
      <c r="I284" s="114" t="s">
        <v>677</v>
      </c>
      <c r="L284">
        <v>6757</v>
      </c>
      <c r="M284" s="114" t="s">
        <v>1822</v>
      </c>
      <c r="N284" s="114" t="s">
        <v>677</v>
      </c>
      <c r="V284" s="114" t="s">
        <v>421</v>
      </c>
      <c r="W284">
        <v>302749</v>
      </c>
    </row>
    <row r="285" spans="7:23" ht="12.75">
      <c r="G285">
        <v>302361</v>
      </c>
      <c r="H285" s="114" t="s">
        <v>244</v>
      </c>
      <c r="I285" s="114" t="s">
        <v>677</v>
      </c>
      <c r="L285">
        <v>6758</v>
      </c>
      <c r="M285" s="114" t="s">
        <v>1823</v>
      </c>
      <c r="N285" s="114" t="s">
        <v>677</v>
      </c>
      <c r="V285" s="114" t="s">
        <v>924</v>
      </c>
      <c r="W285">
        <v>302745</v>
      </c>
    </row>
    <row r="286" spans="7:23" ht="12.75">
      <c r="G286">
        <v>302549</v>
      </c>
      <c r="H286" s="114" t="s">
        <v>246</v>
      </c>
      <c r="I286" s="114" t="s">
        <v>677</v>
      </c>
      <c r="L286">
        <v>6759</v>
      </c>
      <c r="M286" s="114" t="s">
        <v>1826</v>
      </c>
      <c r="N286" s="114" t="s">
        <v>677</v>
      </c>
      <c r="V286" s="114" t="s">
        <v>925</v>
      </c>
      <c r="W286">
        <v>302741</v>
      </c>
    </row>
    <row r="287" spans="7:23" ht="12.75">
      <c r="G287">
        <v>302545</v>
      </c>
      <c r="H287" s="114" t="s">
        <v>248</v>
      </c>
      <c r="I287" s="114" t="s">
        <v>677</v>
      </c>
      <c r="L287">
        <v>6760</v>
      </c>
      <c r="M287" s="114" t="s">
        <v>1827</v>
      </c>
      <c r="N287" s="114" t="s">
        <v>677</v>
      </c>
      <c r="V287" s="114" t="s">
        <v>4733</v>
      </c>
      <c r="W287">
        <v>338470</v>
      </c>
    </row>
    <row r="288" spans="7:23" ht="12.75">
      <c r="G288">
        <v>302541</v>
      </c>
      <c r="H288" s="114" t="s">
        <v>250</v>
      </c>
      <c r="I288" s="114" t="s">
        <v>677</v>
      </c>
      <c r="L288">
        <v>6761</v>
      </c>
      <c r="M288" s="114" t="s">
        <v>1828</v>
      </c>
      <c r="N288" s="114" t="s">
        <v>677</v>
      </c>
      <c r="V288" s="114" t="s">
        <v>926</v>
      </c>
      <c r="W288">
        <v>302737</v>
      </c>
    </row>
    <row r="289" spans="7:23" ht="12.75">
      <c r="G289">
        <v>302537</v>
      </c>
      <c r="H289" s="114" t="s">
        <v>896</v>
      </c>
      <c r="I289" s="114" t="s">
        <v>677</v>
      </c>
      <c r="L289">
        <v>6762</v>
      </c>
      <c r="M289" s="114" t="s">
        <v>1829</v>
      </c>
      <c r="N289" s="114" t="s">
        <v>677</v>
      </c>
      <c r="V289" s="114" t="s">
        <v>927</v>
      </c>
      <c r="W289">
        <v>302733</v>
      </c>
    </row>
    <row r="290" spans="7:23" ht="12.75">
      <c r="G290">
        <v>302533</v>
      </c>
      <c r="H290" s="114" t="s">
        <v>278</v>
      </c>
      <c r="I290" s="114" t="s">
        <v>677</v>
      </c>
      <c r="L290">
        <v>6763</v>
      </c>
      <c r="M290" s="114" t="s">
        <v>1832</v>
      </c>
      <c r="N290" s="114" t="s">
        <v>677</v>
      </c>
      <c r="V290" s="114" t="s">
        <v>928</v>
      </c>
      <c r="W290">
        <v>302729</v>
      </c>
    </row>
    <row r="291" spans="7:23" ht="12.75">
      <c r="G291">
        <v>302529</v>
      </c>
      <c r="H291" s="114" t="s">
        <v>473</v>
      </c>
      <c r="I291" s="114" t="s">
        <v>677</v>
      </c>
      <c r="L291">
        <v>6764</v>
      </c>
      <c r="M291" s="114" t="s">
        <v>1835</v>
      </c>
      <c r="N291" s="114" t="s">
        <v>677</v>
      </c>
      <c r="V291" s="114" t="s">
        <v>929</v>
      </c>
      <c r="W291">
        <v>302725</v>
      </c>
    </row>
    <row r="292" spans="7:23" ht="12.75">
      <c r="G292">
        <v>302525</v>
      </c>
      <c r="H292" s="114" t="s">
        <v>897</v>
      </c>
      <c r="I292" s="114" t="s">
        <v>677</v>
      </c>
      <c r="L292">
        <v>6765</v>
      </c>
      <c r="M292" s="114" t="s">
        <v>1836</v>
      </c>
      <c r="N292" s="114" t="s">
        <v>677</v>
      </c>
      <c r="V292" s="114" t="s">
        <v>106</v>
      </c>
      <c r="W292">
        <v>302721</v>
      </c>
    </row>
    <row r="293" spans="7:23" ht="12.75">
      <c r="G293">
        <v>302521</v>
      </c>
      <c r="H293" s="114" t="s">
        <v>92</v>
      </c>
      <c r="I293" s="114" t="s">
        <v>677</v>
      </c>
      <c r="L293">
        <v>6766</v>
      </c>
      <c r="M293" s="114" t="s">
        <v>1837</v>
      </c>
      <c r="N293" s="114" t="s">
        <v>677</v>
      </c>
      <c r="V293" s="114" t="s">
        <v>930</v>
      </c>
      <c r="W293">
        <v>302717</v>
      </c>
    </row>
    <row r="294" spans="7:23" ht="12.75">
      <c r="G294">
        <v>302517</v>
      </c>
      <c r="H294" s="114" t="s">
        <v>94</v>
      </c>
      <c r="I294" s="114" t="s">
        <v>677</v>
      </c>
      <c r="L294">
        <v>6767</v>
      </c>
      <c r="M294" s="114" t="s">
        <v>1838</v>
      </c>
      <c r="N294" s="114" t="s">
        <v>677</v>
      </c>
      <c r="V294" s="114" t="s">
        <v>314</v>
      </c>
      <c r="W294">
        <v>302713</v>
      </c>
    </row>
    <row r="295" spans="7:23" ht="12.75">
      <c r="G295">
        <v>302513</v>
      </c>
      <c r="H295" s="114" t="s">
        <v>305</v>
      </c>
      <c r="I295" s="114" t="s">
        <v>677</v>
      </c>
      <c r="L295">
        <v>6768</v>
      </c>
      <c r="M295" s="114" t="s">
        <v>1839</v>
      </c>
      <c r="N295" s="114" t="s">
        <v>677</v>
      </c>
      <c r="V295" s="114" t="s">
        <v>298</v>
      </c>
      <c r="W295">
        <v>302709</v>
      </c>
    </row>
    <row r="296" spans="7:23" ht="12.75">
      <c r="G296">
        <v>302509</v>
      </c>
      <c r="H296" s="114" t="s">
        <v>898</v>
      </c>
      <c r="I296" s="114" t="s">
        <v>677</v>
      </c>
      <c r="L296">
        <v>6769</v>
      </c>
      <c r="M296" s="114" t="s">
        <v>1840</v>
      </c>
      <c r="N296" s="114" t="s">
        <v>677</v>
      </c>
      <c r="V296" s="114" t="s">
        <v>310</v>
      </c>
      <c r="W296">
        <v>302705</v>
      </c>
    </row>
    <row r="297" spans="7:23" ht="12.75">
      <c r="G297">
        <v>302505</v>
      </c>
      <c r="H297" s="114" t="s">
        <v>899</v>
      </c>
      <c r="I297" s="114" t="s">
        <v>677</v>
      </c>
      <c r="L297">
        <v>6770</v>
      </c>
      <c r="M297" s="114" t="s">
        <v>1842</v>
      </c>
      <c r="N297" s="114" t="s">
        <v>677</v>
      </c>
      <c r="V297" s="114" t="s">
        <v>931</v>
      </c>
      <c r="W297">
        <v>302701</v>
      </c>
    </row>
    <row r="298" spans="7:23" ht="12.75">
      <c r="G298">
        <v>302501</v>
      </c>
      <c r="H298" s="114" t="s">
        <v>96</v>
      </c>
      <c r="I298" s="114" t="s">
        <v>677</v>
      </c>
      <c r="L298">
        <v>6771</v>
      </c>
      <c r="M298" s="114" t="s">
        <v>1843</v>
      </c>
      <c r="N298" s="114" t="s">
        <v>677</v>
      </c>
      <c r="V298" s="114" t="s">
        <v>932</v>
      </c>
      <c r="W298">
        <v>302697</v>
      </c>
    </row>
    <row r="299" spans="7:23" ht="12.75">
      <c r="G299">
        <v>302497</v>
      </c>
      <c r="H299" s="114" t="s">
        <v>321</v>
      </c>
      <c r="I299" s="114" t="s">
        <v>677</v>
      </c>
      <c r="L299">
        <v>6772</v>
      </c>
      <c r="M299" s="114" t="s">
        <v>1844</v>
      </c>
      <c r="N299" s="114" t="s">
        <v>677</v>
      </c>
      <c r="V299" s="114" t="s">
        <v>5064</v>
      </c>
      <c r="W299">
        <v>409669</v>
      </c>
    </row>
    <row r="300" spans="7:23" ht="12.75">
      <c r="G300">
        <v>302493</v>
      </c>
      <c r="H300" s="114" t="s">
        <v>322</v>
      </c>
      <c r="I300" s="114" t="s">
        <v>677</v>
      </c>
      <c r="L300">
        <v>6773</v>
      </c>
      <c r="M300" s="114" t="s">
        <v>1845</v>
      </c>
      <c r="N300" s="114" t="s">
        <v>677</v>
      </c>
      <c r="V300" s="114" t="s">
        <v>5065</v>
      </c>
      <c r="W300">
        <v>413669</v>
      </c>
    </row>
    <row r="301" spans="7:23" ht="12.75">
      <c r="G301">
        <v>302489</v>
      </c>
      <c r="H301" s="114" t="s">
        <v>900</v>
      </c>
      <c r="I301" s="114" t="s">
        <v>677</v>
      </c>
      <c r="L301">
        <v>6774</v>
      </c>
      <c r="M301" s="114" t="s">
        <v>1846</v>
      </c>
      <c r="N301" s="114" t="s">
        <v>677</v>
      </c>
      <c r="V301" s="114" t="s">
        <v>933</v>
      </c>
      <c r="W301">
        <v>302693</v>
      </c>
    </row>
    <row r="302" spans="7:23" ht="12.75">
      <c r="G302">
        <v>302485</v>
      </c>
      <c r="H302" s="114" t="s">
        <v>436</v>
      </c>
      <c r="I302" s="114" t="s">
        <v>677</v>
      </c>
      <c r="L302">
        <v>6775</v>
      </c>
      <c r="M302" s="114" t="s">
        <v>1847</v>
      </c>
      <c r="N302" s="114" t="s">
        <v>677</v>
      </c>
      <c r="V302" s="114" t="s">
        <v>934</v>
      </c>
      <c r="W302">
        <v>302689</v>
      </c>
    </row>
    <row r="303" spans="7:23" ht="12.75">
      <c r="G303">
        <v>302481</v>
      </c>
      <c r="H303" s="114" t="s">
        <v>901</v>
      </c>
      <c r="I303" s="114" t="s">
        <v>677</v>
      </c>
      <c r="L303">
        <v>6776</v>
      </c>
      <c r="M303" s="114" t="s">
        <v>1848</v>
      </c>
      <c r="N303" s="114" t="s">
        <v>677</v>
      </c>
      <c r="V303" s="114" t="s">
        <v>935</v>
      </c>
      <c r="W303">
        <v>302685</v>
      </c>
    </row>
    <row r="304" spans="7:23" ht="12.75">
      <c r="G304">
        <v>302477</v>
      </c>
      <c r="H304" s="114" t="s">
        <v>437</v>
      </c>
      <c r="I304" s="114" t="s">
        <v>677</v>
      </c>
      <c r="L304">
        <v>6777</v>
      </c>
      <c r="M304" s="114" t="s">
        <v>1849</v>
      </c>
      <c r="N304" s="114" t="s">
        <v>677</v>
      </c>
      <c r="V304" s="114" t="s">
        <v>936</v>
      </c>
      <c r="W304">
        <v>302681</v>
      </c>
    </row>
    <row r="305" spans="7:23" ht="12.75">
      <c r="G305">
        <v>302473</v>
      </c>
      <c r="H305" s="114" t="s">
        <v>902</v>
      </c>
      <c r="I305" s="114" t="s">
        <v>677</v>
      </c>
      <c r="L305">
        <v>6778</v>
      </c>
      <c r="M305" s="114" t="s">
        <v>1850</v>
      </c>
      <c r="N305" s="114" t="s">
        <v>677</v>
      </c>
      <c r="V305" s="114" t="s">
        <v>107</v>
      </c>
      <c r="W305">
        <v>302677</v>
      </c>
    </row>
    <row r="306" spans="7:23" ht="12.75">
      <c r="G306">
        <v>302469</v>
      </c>
      <c r="H306" s="114" t="s">
        <v>903</v>
      </c>
      <c r="I306" s="114" t="s">
        <v>677</v>
      </c>
      <c r="L306">
        <v>6779</v>
      </c>
      <c r="M306" s="114" t="s">
        <v>1851</v>
      </c>
      <c r="N306" s="114" t="s">
        <v>677</v>
      </c>
      <c r="V306" s="114" t="s">
        <v>109</v>
      </c>
      <c r="W306">
        <v>302673</v>
      </c>
    </row>
    <row r="307" spans="7:23" ht="12.75">
      <c r="G307">
        <v>302465</v>
      </c>
      <c r="H307" s="114" t="s">
        <v>97</v>
      </c>
      <c r="I307" s="114" t="s">
        <v>677</v>
      </c>
      <c r="L307">
        <v>6780</v>
      </c>
      <c r="M307" s="114" t="s">
        <v>1852</v>
      </c>
      <c r="N307" s="114" t="s">
        <v>677</v>
      </c>
      <c r="V307" s="114" t="s">
        <v>4</v>
      </c>
      <c r="W307">
        <v>302845</v>
      </c>
    </row>
    <row r="308" spans="7:23" ht="12.75">
      <c r="G308">
        <v>302461</v>
      </c>
      <c r="H308" s="114" t="s">
        <v>98</v>
      </c>
      <c r="I308" s="114" t="s">
        <v>677</v>
      </c>
      <c r="L308">
        <v>6781</v>
      </c>
      <c r="M308" s="114" t="s">
        <v>1853</v>
      </c>
      <c r="N308" s="114" t="s">
        <v>677</v>
      </c>
      <c r="V308" s="114" t="s">
        <v>295</v>
      </c>
      <c r="W308">
        <v>302841</v>
      </c>
    </row>
    <row r="309" spans="7:23" ht="12.75">
      <c r="G309">
        <v>302457</v>
      </c>
      <c r="H309" s="114" t="s">
        <v>904</v>
      </c>
      <c r="I309" s="114" t="s">
        <v>677</v>
      </c>
      <c r="L309">
        <v>6782</v>
      </c>
      <c r="M309" s="114" t="s">
        <v>1854</v>
      </c>
      <c r="N309" s="114" t="s">
        <v>677</v>
      </c>
      <c r="V309" s="114" t="s">
        <v>438</v>
      </c>
      <c r="W309">
        <v>302837</v>
      </c>
    </row>
    <row r="310" spans="7:23" ht="12.75">
      <c r="G310">
        <v>302581</v>
      </c>
      <c r="H310" s="114" t="s">
        <v>905</v>
      </c>
      <c r="I310" s="114" t="s">
        <v>677</v>
      </c>
      <c r="L310">
        <v>6783</v>
      </c>
      <c r="M310" s="114" t="s">
        <v>1855</v>
      </c>
      <c r="N310" s="114" t="s">
        <v>677</v>
      </c>
      <c r="V310" s="114" t="s">
        <v>257</v>
      </c>
      <c r="W310">
        <v>302833</v>
      </c>
    </row>
    <row r="311" spans="7:23" ht="12.75">
      <c r="G311">
        <v>302577</v>
      </c>
      <c r="H311" s="114" t="s">
        <v>906</v>
      </c>
      <c r="I311" s="114" t="s">
        <v>677</v>
      </c>
      <c r="L311">
        <v>6784</v>
      </c>
      <c r="M311" s="114" t="s">
        <v>1856</v>
      </c>
      <c r="N311" s="114" t="s">
        <v>677</v>
      </c>
      <c r="V311" s="114" t="s">
        <v>454</v>
      </c>
      <c r="W311">
        <v>302829</v>
      </c>
    </row>
    <row r="312" spans="7:23" ht="12.75">
      <c r="G312">
        <v>302573</v>
      </c>
      <c r="H312" s="114" t="s">
        <v>276</v>
      </c>
      <c r="I312" s="114" t="s">
        <v>677</v>
      </c>
      <c r="L312">
        <v>6785</v>
      </c>
      <c r="M312" s="114" t="s">
        <v>1857</v>
      </c>
      <c r="N312" s="114" t="s">
        <v>677</v>
      </c>
      <c r="V312" s="114" t="s">
        <v>443</v>
      </c>
      <c r="W312">
        <v>302825</v>
      </c>
    </row>
    <row r="313" spans="7:23" ht="12.75">
      <c r="G313">
        <v>302569</v>
      </c>
      <c r="H313" s="114" t="s">
        <v>325</v>
      </c>
      <c r="I313" s="114" t="s">
        <v>677</v>
      </c>
      <c r="L313">
        <v>6786</v>
      </c>
      <c r="M313" s="114" t="s">
        <v>1858</v>
      </c>
      <c r="N313" s="114" t="s">
        <v>677</v>
      </c>
      <c r="V313" s="114" t="s">
        <v>457</v>
      </c>
      <c r="W313">
        <v>302821</v>
      </c>
    </row>
    <row r="314" spans="7:23" ht="12.75">
      <c r="G314">
        <v>302565</v>
      </c>
      <c r="H314" s="114" t="s">
        <v>99</v>
      </c>
      <c r="I314" s="114" t="s">
        <v>677</v>
      </c>
      <c r="L314">
        <v>6787</v>
      </c>
      <c r="M314" s="114" t="s">
        <v>1859</v>
      </c>
      <c r="N314" s="114" t="s">
        <v>677</v>
      </c>
      <c r="V314" s="114" t="s">
        <v>458</v>
      </c>
      <c r="W314">
        <v>302817</v>
      </c>
    </row>
    <row r="315" spans="7:23" ht="12.75">
      <c r="G315">
        <v>302561</v>
      </c>
      <c r="H315" s="114" t="s">
        <v>100</v>
      </c>
      <c r="I315" s="114" t="s">
        <v>677</v>
      </c>
      <c r="L315">
        <v>6788</v>
      </c>
      <c r="M315" s="114" t="s">
        <v>1860</v>
      </c>
      <c r="N315" s="114" t="s">
        <v>677</v>
      </c>
      <c r="V315" s="114" t="s">
        <v>459</v>
      </c>
      <c r="W315">
        <v>302813</v>
      </c>
    </row>
    <row r="316" spans="7:23" ht="12.75">
      <c r="G316">
        <v>302557</v>
      </c>
      <c r="H316" s="114" t="s">
        <v>907</v>
      </c>
      <c r="I316" s="114" t="s">
        <v>677</v>
      </c>
      <c r="L316">
        <v>6789</v>
      </c>
      <c r="M316" s="114" t="s">
        <v>1861</v>
      </c>
      <c r="N316" s="114" t="s">
        <v>677</v>
      </c>
      <c r="V316" s="114" t="s">
        <v>258</v>
      </c>
      <c r="W316">
        <v>302809</v>
      </c>
    </row>
    <row r="317" spans="7:23" ht="12.75">
      <c r="G317">
        <v>420269</v>
      </c>
      <c r="H317" s="114" t="s">
        <v>5061</v>
      </c>
      <c r="I317" s="114" t="s">
        <v>677</v>
      </c>
      <c r="L317">
        <v>6790</v>
      </c>
      <c r="M317" s="114" t="s">
        <v>1862</v>
      </c>
      <c r="N317" s="114" t="s">
        <v>677</v>
      </c>
      <c r="V317" s="114" t="s">
        <v>937</v>
      </c>
      <c r="W317">
        <v>302805</v>
      </c>
    </row>
    <row r="318" spans="7:23" ht="12.75">
      <c r="G318">
        <v>302553</v>
      </c>
      <c r="H318" s="114" t="s">
        <v>362</v>
      </c>
      <c r="I318" s="114" t="s">
        <v>677</v>
      </c>
      <c r="L318">
        <v>6791</v>
      </c>
      <c r="M318" s="114" t="s">
        <v>1863</v>
      </c>
      <c r="N318" s="114" t="s">
        <v>677</v>
      </c>
      <c r="V318" s="114" t="s">
        <v>938</v>
      </c>
      <c r="W318">
        <v>302801</v>
      </c>
    </row>
    <row r="319" spans="7:23" ht="12.75">
      <c r="G319">
        <v>6340</v>
      </c>
      <c r="H319" s="114" t="s">
        <v>908</v>
      </c>
      <c r="I319" s="114" t="s">
        <v>677</v>
      </c>
      <c r="L319">
        <v>6792</v>
      </c>
      <c r="M319" s="114" t="s">
        <v>1864</v>
      </c>
      <c r="N319" s="114" t="s">
        <v>677</v>
      </c>
      <c r="V319" s="114" t="s">
        <v>939</v>
      </c>
      <c r="W319">
        <v>302797</v>
      </c>
    </row>
    <row r="320" spans="7:23" ht="12.75">
      <c r="G320">
        <v>178266</v>
      </c>
      <c r="H320" s="114" t="s">
        <v>909</v>
      </c>
      <c r="I320" s="114" t="s">
        <v>677</v>
      </c>
      <c r="L320">
        <v>6793</v>
      </c>
      <c r="M320" s="114" t="s">
        <v>1865</v>
      </c>
      <c r="N320" s="114" t="s">
        <v>677</v>
      </c>
      <c r="V320" s="114" t="s">
        <v>940</v>
      </c>
      <c r="W320">
        <v>302793</v>
      </c>
    </row>
    <row r="321" spans="7:23" ht="12.75">
      <c r="G321">
        <v>302597</v>
      </c>
      <c r="H321" s="114" t="s">
        <v>407</v>
      </c>
      <c r="I321" s="114" t="s">
        <v>677</v>
      </c>
      <c r="L321">
        <v>6794</v>
      </c>
      <c r="M321" s="114" t="s">
        <v>1866</v>
      </c>
      <c r="N321" s="114" t="s">
        <v>677</v>
      </c>
      <c r="V321" s="114" t="s">
        <v>941</v>
      </c>
      <c r="W321">
        <v>302789</v>
      </c>
    </row>
    <row r="322" spans="7:23" ht="12.75">
      <c r="G322">
        <v>302593</v>
      </c>
      <c r="H322" s="114" t="s">
        <v>408</v>
      </c>
      <c r="I322" s="114" t="s">
        <v>677</v>
      </c>
      <c r="L322">
        <v>6795</v>
      </c>
      <c r="M322" s="114" t="s">
        <v>1867</v>
      </c>
      <c r="N322" s="114" t="s">
        <v>677</v>
      </c>
      <c r="V322" s="114" t="s">
        <v>942</v>
      </c>
      <c r="W322">
        <v>302785</v>
      </c>
    </row>
    <row r="323" spans="7:23" ht="12.75">
      <c r="G323">
        <v>302589</v>
      </c>
      <c r="H323" s="114" t="s">
        <v>101</v>
      </c>
      <c r="I323" s="114" t="s">
        <v>677</v>
      </c>
      <c r="L323">
        <v>6796</v>
      </c>
      <c r="M323" s="114" t="s">
        <v>1868</v>
      </c>
      <c r="N323" s="114" t="s">
        <v>677</v>
      </c>
      <c r="V323" s="114" t="s">
        <v>943</v>
      </c>
      <c r="W323">
        <v>302781</v>
      </c>
    </row>
    <row r="324" spans="7:23" ht="12.75">
      <c r="G324">
        <v>302585</v>
      </c>
      <c r="H324" s="114" t="s">
        <v>506</v>
      </c>
      <c r="I324" s="114" t="s">
        <v>677</v>
      </c>
      <c r="L324">
        <v>6797</v>
      </c>
      <c r="M324" s="114" t="s">
        <v>1869</v>
      </c>
      <c r="N324" s="114" t="s">
        <v>677</v>
      </c>
      <c r="V324" s="114" t="s">
        <v>944</v>
      </c>
      <c r="W324">
        <v>302777</v>
      </c>
    </row>
    <row r="325" spans="7:23" ht="12.75">
      <c r="G325">
        <v>29502</v>
      </c>
      <c r="H325" s="114" t="s">
        <v>910</v>
      </c>
      <c r="I325" s="114" t="s">
        <v>677</v>
      </c>
      <c r="L325">
        <v>6798</v>
      </c>
      <c r="M325" s="114" t="s">
        <v>1870</v>
      </c>
      <c r="N325" s="114" t="s">
        <v>677</v>
      </c>
      <c r="V325" s="114" t="s">
        <v>470</v>
      </c>
      <c r="W325">
        <v>302773</v>
      </c>
    </row>
    <row r="326" spans="7:23" ht="12.75">
      <c r="G326">
        <v>29504</v>
      </c>
      <c r="H326" s="114" t="s">
        <v>911</v>
      </c>
      <c r="I326" s="114" t="s">
        <v>677</v>
      </c>
      <c r="L326">
        <v>6799</v>
      </c>
      <c r="M326" s="114" t="s">
        <v>1871</v>
      </c>
      <c r="N326" s="114" t="s">
        <v>677</v>
      </c>
      <c r="V326" s="114" t="s">
        <v>945</v>
      </c>
      <c r="W326">
        <v>302769</v>
      </c>
    </row>
    <row r="327" spans="7:23" ht="12.75">
      <c r="G327">
        <v>29506</v>
      </c>
      <c r="H327" s="114" t="s">
        <v>912</v>
      </c>
      <c r="I327" s="114" t="s">
        <v>677</v>
      </c>
      <c r="L327">
        <v>6800</v>
      </c>
      <c r="M327" s="114" t="s">
        <v>1872</v>
      </c>
      <c r="N327" s="114" t="s">
        <v>677</v>
      </c>
      <c r="V327" s="114" t="s">
        <v>946</v>
      </c>
      <c r="W327">
        <v>6341</v>
      </c>
    </row>
    <row r="328" spans="7:23" ht="12.75">
      <c r="G328">
        <v>178268</v>
      </c>
      <c r="H328" s="114" t="s">
        <v>913</v>
      </c>
      <c r="I328" s="114" t="s">
        <v>677</v>
      </c>
      <c r="L328">
        <v>6801</v>
      </c>
      <c r="M328" s="114" t="s">
        <v>1873</v>
      </c>
      <c r="N328" s="114" t="s">
        <v>677</v>
      </c>
      <c r="V328" s="114" t="s">
        <v>947</v>
      </c>
      <c r="W328">
        <v>302909</v>
      </c>
    </row>
    <row r="329" spans="7:23" ht="12.75">
      <c r="G329">
        <v>340671</v>
      </c>
      <c r="H329" s="114" t="s">
        <v>4800</v>
      </c>
      <c r="I329" s="114" t="s">
        <v>677</v>
      </c>
      <c r="L329">
        <v>6802</v>
      </c>
      <c r="M329" s="114" t="s">
        <v>1874</v>
      </c>
      <c r="N329" s="114" t="s">
        <v>677</v>
      </c>
      <c r="V329" s="114" t="s">
        <v>432</v>
      </c>
      <c r="W329">
        <v>302905</v>
      </c>
    </row>
    <row r="330" spans="7:23" ht="12.75">
      <c r="G330">
        <v>302609</v>
      </c>
      <c r="H330" s="114" t="s">
        <v>394</v>
      </c>
      <c r="I330" s="114" t="s">
        <v>677</v>
      </c>
      <c r="L330">
        <v>6803</v>
      </c>
      <c r="M330" s="114" t="s">
        <v>1875</v>
      </c>
      <c r="N330" s="114" t="s">
        <v>677</v>
      </c>
      <c r="V330" s="114" t="s">
        <v>455</v>
      </c>
      <c r="W330">
        <v>302901</v>
      </c>
    </row>
    <row r="331" spans="7:23" ht="12.75">
      <c r="G331">
        <v>302605</v>
      </c>
      <c r="H331" s="114" t="s">
        <v>386</v>
      </c>
      <c r="I331" s="114" t="s">
        <v>677</v>
      </c>
      <c r="L331">
        <v>6804</v>
      </c>
      <c r="M331" s="114" t="s">
        <v>1876</v>
      </c>
      <c r="N331" s="114" t="s">
        <v>677</v>
      </c>
      <c r="V331" s="114" t="s">
        <v>111</v>
      </c>
      <c r="W331">
        <v>302897</v>
      </c>
    </row>
    <row r="332" spans="7:23" ht="12.75">
      <c r="G332">
        <v>302601</v>
      </c>
      <c r="H332" s="114" t="s">
        <v>914</v>
      </c>
      <c r="I332" s="114" t="s">
        <v>677</v>
      </c>
      <c r="L332">
        <v>6805</v>
      </c>
      <c r="M332" s="114" t="s">
        <v>1877</v>
      </c>
      <c r="N332" s="114" t="s">
        <v>677</v>
      </c>
      <c r="V332" s="114" t="s">
        <v>344</v>
      </c>
      <c r="W332">
        <v>302893</v>
      </c>
    </row>
    <row r="333" spans="7:23" ht="12.75">
      <c r="G333">
        <v>286272</v>
      </c>
      <c r="H333" s="114" t="s">
        <v>915</v>
      </c>
      <c r="I333" s="114" t="s">
        <v>677</v>
      </c>
      <c r="L333">
        <v>6806</v>
      </c>
      <c r="M333" s="114" t="s">
        <v>1878</v>
      </c>
      <c r="N333" s="114" t="s">
        <v>677</v>
      </c>
      <c r="V333" s="114" t="s">
        <v>112</v>
      </c>
      <c r="W333">
        <v>302889</v>
      </c>
    </row>
    <row r="334" spans="7:23" ht="12.75">
      <c r="G334">
        <v>178270</v>
      </c>
      <c r="H334" s="114" t="s">
        <v>916</v>
      </c>
      <c r="I334" s="114" t="s">
        <v>677</v>
      </c>
      <c r="L334">
        <v>6807</v>
      </c>
      <c r="M334" s="114" t="s">
        <v>1879</v>
      </c>
      <c r="N334" s="114" t="s">
        <v>677</v>
      </c>
      <c r="V334" s="114" t="s">
        <v>948</v>
      </c>
      <c r="W334">
        <v>302885</v>
      </c>
    </row>
    <row r="335" spans="7:23" ht="12.75">
      <c r="G335">
        <v>403280</v>
      </c>
      <c r="H335" s="114" t="s">
        <v>5062</v>
      </c>
      <c r="I335" s="114" t="s">
        <v>677</v>
      </c>
      <c r="L335">
        <v>6808</v>
      </c>
      <c r="M335" s="114" t="s">
        <v>1880</v>
      </c>
      <c r="N335" s="114" t="s">
        <v>677</v>
      </c>
      <c r="V335" s="114" t="s">
        <v>113</v>
      </c>
      <c r="W335">
        <v>302881</v>
      </c>
    </row>
    <row r="336" spans="7:23" ht="12.75">
      <c r="G336">
        <v>403276</v>
      </c>
      <c r="H336" s="114" t="s">
        <v>5063</v>
      </c>
      <c r="I336" s="114" t="s">
        <v>677</v>
      </c>
      <c r="L336">
        <v>6809</v>
      </c>
      <c r="M336" s="114" t="s">
        <v>1881</v>
      </c>
      <c r="N336" s="114" t="s">
        <v>677</v>
      </c>
      <c r="V336" s="114" t="s">
        <v>259</v>
      </c>
      <c r="W336">
        <v>302877</v>
      </c>
    </row>
    <row r="337" spans="7:23" ht="12.75">
      <c r="G337">
        <v>302669</v>
      </c>
      <c r="H337" s="114" t="s">
        <v>917</v>
      </c>
      <c r="I337" s="114" t="s">
        <v>677</v>
      </c>
      <c r="L337">
        <v>6810</v>
      </c>
      <c r="M337" s="114" t="s">
        <v>1882</v>
      </c>
      <c r="N337" s="114" t="s">
        <v>677</v>
      </c>
      <c r="V337" s="114" t="s">
        <v>949</v>
      </c>
      <c r="W337">
        <v>302873</v>
      </c>
    </row>
    <row r="338" spans="7:23" ht="12.75">
      <c r="G338">
        <v>302665</v>
      </c>
      <c r="H338" s="114" t="s">
        <v>102</v>
      </c>
      <c r="I338" s="114" t="s">
        <v>677</v>
      </c>
      <c r="L338">
        <v>6811</v>
      </c>
      <c r="M338" s="114" t="s">
        <v>1883</v>
      </c>
      <c r="N338" s="114" t="s">
        <v>677</v>
      </c>
      <c r="V338" s="114" t="s">
        <v>950</v>
      </c>
      <c r="W338">
        <v>302869</v>
      </c>
    </row>
    <row r="339" spans="7:23" ht="12.75">
      <c r="G339">
        <v>302661</v>
      </c>
      <c r="H339" s="114" t="s">
        <v>918</v>
      </c>
      <c r="I339" s="114" t="s">
        <v>677</v>
      </c>
      <c r="L339">
        <v>6812</v>
      </c>
      <c r="M339" s="114" t="s">
        <v>1884</v>
      </c>
      <c r="N339" s="114" t="s">
        <v>677</v>
      </c>
      <c r="V339" s="114" t="s">
        <v>536</v>
      </c>
      <c r="W339">
        <v>302865</v>
      </c>
    </row>
    <row r="340" spans="7:23" ht="12.75">
      <c r="G340">
        <v>302657</v>
      </c>
      <c r="H340" s="114" t="s">
        <v>103</v>
      </c>
      <c r="I340" s="114" t="s">
        <v>677</v>
      </c>
      <c r="L340">
        <v>6813</v>
      </c>
      <c r="M340" s="114" t="s">
        <v>1885</v>
      </c>
      <c r="N340" s="114" t="s">
        <v>677</v>
      </c>
      <c r="V340" s="114" t="s">
        <v>538</v>
      </c>
      <c r="W340">
        <v>302861</v>
      </c>
    </row>
    <row r="341" spans="7:23" ht="12.75">
      <c r="G341">
        <v>302653</v>
      </c>
      <c r="H341" s="114" t="s">
        <v>504</v>
      </c>
      <c r="I341" s="114" t="s">
        <v>677</v>
      </c>
      <c r="L341">
        <v>6814</v>
      </c>
      <c r="M341" s="114" t="s">
        <v>1886</v>
      </c>
      <c r="N341" s="114" t="s">
        <v>677</v>
      </c>
      <c r="V341" s="114" t="s">
        <v>5066</v>
      </c>
      <c r="W341">
        <v>401475</v>
      </c>
    </row>
    <row r="342" spans="7:23" ht="12.75">
      <c r="G342">
        <v>302649</v>
      </c>
      <c r="H342" s="114" t="s">
        <v>501</v>
      </c>
      <c r="I342" s="114" t="s">
        <v>677</v>
      </c>
      <c r="L342">
        <v>6815</v>
      </c>
      <c r="M342" s="114" t="s">
        <v>1887</v>
      </c>
      <c r="N342" s="114" t="s">
        <v>677</v>
      </c>
      <c r="V342" s="114" t="s">
        <v>5067</v>
      </c>
      <c r="W342">
        <v>401471</v>
      </c>
    </row>
    <row r="343" spans="7:23" ht="12.75">
      <c r="G343">
        <v>302645</v>
      </c>
      <c r="H343" s="114" t="s">
        <v>919</v>
      </c>
      <c r="I343" s="114" t="s">
        <v>677</v>
      </c>
      <c r="L343">
        <v>6816</v>
      </c>
      <c r="M343" s="114" t="s">
        <v>1888</v>
      </c>
      <c r="N343" s="114" t="s">
        <v>677</v>
      </c>
      <c r="V343" s="114" t="s">
        <v>371</v>
      </c>
      <c r="W343">
        <v>302857</v>
      </c>
    </row>
    <row r="344" spans="7:23" ht="12.75">
      <c r="G344">
        <v>302641</v>
      </c>
      <c r="H344" s="114" t="s">
        <v>509</v>
      </c>
      <c r="I344" s="114" t="s">
        <v>677</v>
      </c>
      <c r="L344">
        <v>6817</v>
      </c>
      <c r="M344" s="114" t="s">
        <v>1889</v>
      </c>
      <c r="N344" s="114" t="s">
        <v>677</v>
      </c>
      <c r="V344" s="114" t="s">
        <v>440</v>
      </c>
      <c r="W344">
        <v>302853</v>
      </c>
    </row>
    <row r="345" spans="7:23" ht="12.75">
      <c r="G345">
        <v>323671</v>
      </c>
      <c r="H345" s="114" t="s">
        <v>4732</v>
      </c>
      <c r="I345" s="114" t="s">
        <v>677</v>
      </c>
      <c r="L345">
        <v>6818</v>
      </c>
      <c r="M345" s="114" t="s">
        <v>1890</v>
      </c>
      <c r="N345" s="114" t="s">
        <v>677</v>
      </c>
      <c r="V345" s="114" t="s">
        <v>5068</v>
      </c>
      <c r="W345">
        <v>403272</v>
      </c>
    </row>
    <row r="346" spans="7:23" ht="12.75">
      <c r="G346">
        <v>302637</v>
      </c>
      <c r="H346" s="114" t="s">
        <v>426</v>
      </c>
      <c r="I346" s="114" t="s">
        <v>677</v>
      </c>
      <c r="L346">
        <v>6819</v>
      </c>
      <c r="M346" s="114" t="s">
        <v>1891</v>
      </c>
      <c r="N346" s="114" t="s">
        <v>677</v>
      </c>
      <c r="V346" s="114" t="s">
        <v>951</v>
      </c>
      <c r="W346">
        <v>302849</v>
      </c>
    </row>
    <row r="347" spans="7:23" ht="12.75">
      <c r="G347">
        <v>302633</v>
      </c>
      <c r="H347" s="114" t="s">
        <v>920</v>
      </c>
      <c r="I347" s="114" t="s">
        <v>677</v>
      </c>
      <c r="L347">
        <v>6821</v>
      </c>
      <c r="M347" s="114" t="s">
        <v>1893</v>
      </c>
      <c r="N347" s="114" t="s">
        <v>677</v>
      </c>
      <c r="V347" s="114" t="s">
        <v>952</v>
      </c>
      <c r="W347">
        <v>29512</v>
      </c>
    </row>
    <row r="348" spans="7:23" ht="12.75">
      <c r="G348">
        <v>302629</v>
      </c>
      <c r="H348" s="114" t="s">
        <v>315</v>
      </c>
      <c r="I348" s="114" t="s">
        <v>677</v>
      </c>
      <c r="L348">
        <v>6822</v>
      </c>
      <c r="M348" s="114" t="s">
        <v>1894</v>
      </c>
      <c r="N348" s="114" t="s">
        <v>677</v>
      </c>
      <c r="V348" s="114" t="s">
        <v>953</v>
      </c>
      <c r="W348">
        <v>302921</v>
      </c>
    </row>
    <row r="349" spans="7:23" ht="12.75">
      <c r="G349">
        <v>302625</v>
      </c>
      <c r="H349" s="114" t="s">
        <v>256</v>
      </c>
      <c r="I349" s="114" t="s">
        <v>677</v>
      </c>
      <c r="L349">
        <v>6823</v>
      </c>
      <c r="M349" s="114" t="s">
        <v>1895</v>
      </c>
      <c r="N349" s="114" t="s">
        <v>677</v>
      </c>
      <c r="V349" s="114" t="s">
        <v>5069</v>
      </c>
      <c r="W349">
        <v>402875</v>
      </c>
    </row>
    <row r="350" spans="7:23" ht="12.75">
      <c r="G350">
        <v>302621</v>
      </c>
      <c r="H350" s="114" t="s">
        <v>477</v>
      </c>
      <c r="I350" s="114" t="s">
        <v>677</v>
      </c>
      <c r="L350">
        <v>6824</v>
      </c>
      <c r="M350" s="114" t="s">
        <v>1896</v>
      </c>
      <c r="N350" s="114" t="s">
        <v>677</v>
      </c>
      <c r="V350" s="114" t="s">
        <v>954</v>
      </c>
      <c r="W350">
        <v>302917</v>
      </c>
    </row>
    <row r="351" spans="7:23" ht="12.75">
      <c r="G351">
        <v>302617</v>
      </c>
      <c r="H351" s="114" t="s">
        <v>104</v>
      </c>
      <c r="I351" s="114" t="s">
        <v>677</v>
      </c>
      <c r="L351">
        <v>6825</v>
      </c>
      <c r="M351" s="114" t="s">
        <v>1897</v>
      </c>
      <c r="N351" s="114" t="s">
        <v>677</v>
      </c>
      <c r="V351" s="114" t="s">
        <v>955</v>
      </c>
      <c r="W351">
        <v>302913</v>
      </c>
    </row>
    <row r="352" spans="7:23" ht="12.75">
      <c r="G352">
        <v>302613</v>
      </c>
      <c r="H352" s="114" t="s">
        <v>921</v>
      </c>
      <c r="I352" s="114" t="s">
        <v>677</v>
      </c>
      <c r="L352">
        <v>6826</v>
      </c>
      <c r="M352" s="114" t="s">
        <v>1899</v>
      </c>
      <c r="N352" s="114" t="s">
        <v>677</v>
      </c>
      <c r="V352" s="114" t="s">
        <v>956</v>
      </c>
      <c r="W352">
        <v>29510</v>
      </c>
    </row>
    <row r="353" spans="7:23" ht="12.75">
      <c r="G353">
        <v>46066</v>
      </c>
      <c r="H353" s="114" t="s">
        <v>922</v>
      </c>
      <c r="I353" s="114" t="s">
        <v>677</v>
      </c>
      <c r="L353">
        <v>6827</v>
      </c>
      <c r="M353" s="114" t="s">
        <v>1900</v>
      </c>
      <c r="N353" s="114" t="s">
        <v>677</v>
      </c>
      <c r="V353" s="114" t="s">
        <v>957</v>
      </c>
      <c r="W353">
        <v>302957</v>
      </c>
    </row>
    <row r="354" spans="7:23" ht="12.75">
      <c r="G354">
        <v>29508</v>
      </c>
      <c r="H354" s="114" t="s">
        <v>923</v>
      </c>
      <c r="I354" s="114" t="s">
        <v>677</v>
      </c>
      <c r="L354">
        <v>6828</v>
      </c>
      <c r="M354" s="114" t="s">
        <v>1901</v>
      </c>
      <c r="N354" s="114" t="s">
        <v>677</v>
      </c>
      <c r="V354" s="114" t="s">
        <v>114</v>
      </c>
      <c r="W354">
        <v>302953</v>
      </c>
    </row>
    <row r="355" spans="7:23" ht="12.75">
      <c r="G355">
        <v>302765</v>
      </c>
      <c r="H355" s="114" t="s">
        <v>105</v>
      </c>
      <c r="I355" s="114" t="s">
        <v>677</v>
      </c>
      <c r="L355">
        <v>6829</v>
      </c>
      <c r="M355" s="114" t="s">
        <v>1902</v>
      </c>
      <c r="N355" s="114" t="s">
        <v>677</v>
      </c>
      <c r="V355" s="114" t="s">
        <v>491</v>
      </c>
      <c r="W355">
        <v>302949</v>
      </c>
    </row>
    <row r="356" spans="7:23" ht="12.75">
      <c r="G356">
        <v>302761</v>
      </c>
      <c r="H356" s="114" t="s">
        <v>283</v>
      </c>
      <c r="I356" s="114" t="s">
        <v>677</v>
      </c>
      <c r="L356">
        <v>6830</v>
      </c>
      <c r="M356" s="114" t="s">
        <v>1903</v>
      </c>
      <c r="N356" s="114" t="s">
        <v>677</v>
      </c>
      <c r="V356" s="114" t="s">
        <v>116</v>
      </c>
      <c r="W356">
        <v>302945</v>
      </c>
    </row>
    <row r="357" spans="7:23" ht="12.75">
      <c r="G357">
        <v>302757</v>
      </c>
      <c r="H357" s="114" t="s">
        <v>380</v>
      </c>
      <c r="I357" s="114" t="s">
        <v>677</v>
      </c>
      <c r="L357">
        <v>6831</v>
      </c>
      <c r="M357" s="114" t="s">
        <v>1904</v>
      </c>
      <c r="N357" s="114" t="s">
        <v>677</v>
      </c>
      <c r="V357" s="114" t="s">
        <v>464</v>
      </c>
      <c r="W357">
        <v>302941</v>
      </c>
    </row>
    <row r="358" spans="7:23" ht="12.75">
      <c r="G358">
        <v>302753</v>
      </c>
      <c r="H358" s="114" t="s">
        <v>387</v>
      </c>
      <c r="I358" s="114" t="s">
        <v>677</v>
      </c>
      <c r="L358">
        <v>6832</v>
      </c>
      <c r="M358" s="114" t="s">
        <v>1905</v>
      </c>
      <c r="N358" s="114" t="s">
        <v>677</v>
      </c>
      <c r="V358" s="114" t="s">
        <v>958</v>
      </c>
      <c r="W358">
        <v>302937</v>
      </c>
    </row>
    <row r="359" spans="7:23" ht="12.75">
      <c r="G359">
        <v>302749</v>
      </c>
      <c r="H359" s="114" t="s">
        <v>421</v>
      </c>
      <c r="I359" s="114" t="s">
        <v>677</v>
      </c>
      <c r="L359">
        <v>6833</v>
      </c>
      <c r="M359" s="114" t="s">
        <v>1906</v>
      </c>
      <c r="N359" s="114" t="s">
        <v>677</v>
      </c>
      <c r="V359" s="114" t="s">
        <v>117</v>
      </c>
      <c r="W359">
        <v>302933</v>
      </c>
    </row>
    <row r="360" spans="7:23" ht="12.75">
      <c r="G360">
        <v>302745</v>
      </c>
      <c r="H360" s="114" t="s">
        <v>924</v>
      </c>
      <c r="I360" s="114" t="s">
        <v>677</v>
      </c>
      <c r="L360">
        <v>6834</v>
      </c>
      <c r="M360" s="114" t="s">
        <v>1907</v>
      </c>
      <c r="N360" s="114" t="s">
        <v>677</v>
      </c>
      <c r="V360" s="114" t="s">
        <v>959</v>
      </c>
      <c r="W360">
        <v>302929</v>
      </c>
    </row>
    <row r="361" spans="7:23" ht="12.75">
      <c r="G361">
        <v>302741</v>
      </c>
      <c r="H361" s="114" t="s">
        <v>925</v>
      </c>
      <c r="I361" s="114" t="s">
        <v>677</v>
      </c>
      <c r="L361">
        <v>6835</v>
      </c>
      <c r="M361" s="114" t="s">
        <v>1908</v>
      </c>
      <c r="N361" s="114" t="s">
        <v>677</v>
      </c>
      <c r="V361" s="114" t="s">
        <v>118</v>
      </c>
      <c r="W361">
        <v>302925</v>
      </c>
    </row>
    <row r="362" spans="7:23" ht="12.75">
      <c r="G362">
        <v>338470</v>
      </c>
      <c r="H362" s="114" t="s">
        <v>4733</v>
      </c>
      <c r="I362" s="114" t="s">
        <v>677</v>
      </c>
      <c r="L362">
        <v>6836</v>
      </c>
      <c r="M362" s="114" t="s">
        <v>1909</v>
      </c>
      <c r="N362" s="114" t="s">
        <v>677</v>
      </c>
      <c r="V362" s="114" t="s">
        <v>960</v>
      </c>
      <c r="W362">
        <v>6342</v>
      </c>
    </row>
    <row r="363" spans="7:23" ht="12.75">
      <c r="G363">
        <v>302737</v>
      </c>
      <c r="H363" s="114" t="s">
        <v>926</v>
      </c>
      <c r="I363" s="114" t="s">
        <v>677</v>
      </c>
      <c r="L363">
        <v>6837</v>
      </c>
      <c r="M363" s="114" t="s">
        <v>1910</v>
      </c>
      <c r="N363" s="114" t="s">
        <v>677</v>
      </c>
      <c r="V363" s="114" t="s">
        <v>961</v>
      </c>
      <c r="W363">
        <v>6343</v>
      </c>
    </row>
    <row r="364" spans="7:23" ht="12.75">
      <c r="G364">
        <v>302733</v>
      </c>
      <c r="H364" s="114" t="s">
        <v>927</v>
      </c>
      <c r="I364" s="114" t="s">
        <v>677</v>
      </c>
      <c r="L364">
        <v>6838</v>
      </c>
      <c r="M364" s="114" t="s">
        <v>1912</v>
      </c>
      <c r="N364" s="114" t="s">
        <v>677</v>
      </c>
      <c r="V364" s="114" t="s">
        <v>962</v>
      </c>
      <c r="W364">
        <v>270671</v>
      </c>
    </row>
    <row r="365" spans="7:23" ht="12.75">
      <c r="G365">
        <v>302729</v>
      </c>
      <c r="H365" s="114" t="s">
        <v>928</v>
      </c>
      <c r="I365" s="114" t="s">
        <v>677</v>
      </c>
      <c r="L365">
        <v>6839</v>
      </c>
      <c r="M365" s="114" t="s">
        <v>1913</v>
      </c>
      <c r="N365" s="114" t="s">
        <v>677</v>
      </c>
      <c r="V365" s="114" t="s">
        <v>963</v>
      </c>
      <c r="W365">
        <v>303013</v>
      </c>
    </row>
    <row r="366" spans="7:23" ht="12.75">
      <c r="G366">
        <v>302725</v>
      </c>
      <c r="H366" s="114" t="s">
        <v>929</v>
      </c>
      <c r="I366" s="114" t="s">
        <v>677</v>
      </c>
      <c r="L366">
        <v>6840</v>
      </c>
      <c r="M366" s="114" t="s">
        <v>1914</v>
      </c>
      <c r="N366" s="114" t="s">
        <v>677</v>
      </c>
      <c r="V366" s="114" t="s">
        <v>964</v>
      </c>
      <c r="W366">
        <v>303009</v>
      </c>
    </row>
    <row r="367" spans="7:23" ht="12.75">
      <c r="G367">
        <v>302721</v>
      </c>
      <c r="H367" s="114" t="s">
        <v>106</v>
      </c>
      <c r="I367" s="114" t="s">
        <v>677</v>
      </c>
      <c r="L367">
        <v>6841</v>
      </c>
      <c r="M367" s="114" t="s">
        <v>1915</v>
      </c>
      <c r="N367" s="114" t="s">
        <v>677</v>
      </c>
      <c r="V367" s="114" t="s">
        <v>965</v>
      </c>
      <c r="W367">
        <v>303005</v>
      </c>
    </row>
    <row r="368" spans="7:23" ht="12.75">
      <c r="G368">
        <v>302717</v>
      </c>
      <c r="H368" s="114" t="s">
        <v>930</v>
      </c>
      <c r="I368" s="114" t="s">
        <v>677</v>
      </c>
      <c r="L368">
        <v>6842</v>
      </c>
      <c r="M368" s="114" t="s">
        <v>1916</v>
      </c>
      <c r="N368" s="114" t="s">
        <v>677</v>
      </c>
      <c r="V368" s="114" t="s">
        <v>119</v>
      </c>
      <c r="W368">
        <v>303001</v>
      </c>
    </row>
    <row r="369" spans="7:23" ht="12.75">
      <c r="G369">
        <v>302713</v>
      </c>
      <c r="H369" s="114" t="s">
        <v>314</v>
      </c>
      <c r="I369" s="114" t="s">
        <v>677</v>
      </c>
      <c r="L369">
        <v>6843</v>
      </c>
      <c r="M369" s="114" t="s">
        <v>1917</v>
      </c>
      <c r="N369" s="114" t="s">
        <v>677</v>
      </c>
      <c r="V369" s="114" t="s">
        <v>966</v>
      </c>
      <c r="W369">
        <v>302997</v>
      </c>
    </row>
    <row r="370" spans="7:23" ht="12.75">
      <c r="G370">
        <v>302709</v>
      </c>
      <c r="H370" s="114" t="s">
        <v>298</v>
      </c>
      <c r="I370" s="114" t="s">
        <v>677</v>
      </c>
      <c r="L370">
        <v>6844</v>
      </c>
      <c r="M370" s="114" t="s">
        <v>1918</v>
      </c>
      <c r="N370" s="114" t="s">
        <v>677</v>
      </c>
      <c r="V370" s="114" t="s">
        <v>967</v>
      </c>
      <c r="W370">
        <v>302993</v>
      </c>
    </row>
    <row r="371" spans="7:23" ht="12.75">
      <c r="G371">
        <v>302705</v>
      </c>
      <c r="H371" s="114" t="s">
        <v>310</v>
      </c>
      <c r="I371" s="114" t="s">
        <v>677</v>
      </c>
      <c r="L371">
        <v>6845</v>
      </c>
      <c r="M371" s="114" t="s">
        <v>1919</v>
      </c>
      <c r="N371" s="114" t="s">
        <v>677</v>
      </c>
      <c r="V371" s="114" t="s">
        <v>968</v>
      </c>
      <c r="W371">
        <v>302989</v>
      </c>
    </row>
    <row r="372" spans="7:23" ht="12.75">
      <c r="G372">
        <v>302701</v>
      </c>
      <c r="H372" s="114" t="s">
        <v>931</v>
      </c>
      <c r="I372" s="114" t="s">
        <v>677</v>
      </c>
      <c r="L372">
        <v>6846</v>
      </c>
      <c r="M372" s="114" t="s">
        <v>1920</v>
      </c>
      <c r="N372" s="114" t="s">
        <v>677</v>
      </c>
      <c r="V372" s="114" t="s">
        <v>969</v>
      </c>
      <c r="W372">
        <v>302985</v>
      </c>
    </row>
    <row r="373" spans="7:23" ht="12.75">
      <c r="G373">
        <v>302697</v>
      </c>
      <c r="H373" s="114" t="s">
        <v>932</v>
      </c>
      <c r="I373" s="114" t="s">
        <v>677</v>
      </c>
      <c r="L373">
        <v>6847</v>
      </c>
      <c r="M373" s="114" t="s">
        <v>1921</v>
      </c>
      <c r="N373" s="114" t="s">
        <v>677</v>
      </c>
      <c r="V373" s="114" t="s">
        <v>260</v>
      </c>
      <c r="W373">
        <v>302981</v>
      </c>
    </row>
    <row r="374" spans="7:23" ht="12.75">
      <c r="G374">
        <v>409669</v>
      </c>
      <c r="H374" s="114" t="s">
        <v>5064</v>
      </c>
      <c r="I374" s="114" t="s">
        <v>677</v>
      </c>
      <c r="L374">
        <v>6848</v>
      </c>
      <c r="M374" s="114" t="s">
        <v>1922</v>
      </c>
      <c r="N374" s="114" t="s">
        <v>677</v>
      </c>
      <c r="V374" s="114" t="s">
        <v>120</v>
      </c>
      <c r="W374">
        <v>302977</v>
      </c>
    </row>
    <row r="375" spans="7:23" ht="12.75">
      <c r="G375">
        <v>413669</v>
      </c>
      <c r="H375" s="114" t="s">
        <v>5065</v>
      </c>
      <c r="I375" s="114" t="s">
        <v>677</v>
      </c>
      <c r="L375">
        <v>6849</v>
      </c>
      <c r="M375" s="114" t="s">
        <v>1923</v>
      </c>
      <c r="N375" s="114" t="s">
        <v>677</v>
      </c>
      <c r="V375" s="114" t="s">
        <v>970</v>
      </c>
      <c r="W375">
        <v>302973</v>
      </c>
    </row>
    <row r="376" spans="7:23" ht="12.75">
      <c r="G376">
        <v>302693</v>
      </c>
      <c r="H376" s="114" t="s">
        <v>933</v>
      </c>
      <c r="I376" s="114" t="s">
        <v>677</v>
      </c>
      <c r="L376">
        <v>6850</v>
      </c>
      <c r="M376" s="114" t="s">
        <v>1924</v>
      </c>
      <c r="N376" s="114" t="s">
        <v>677</v>
      </c>
      <c r="V376" s="114" t="s">
        <v>971</v>
      </c>
      <c r="W376">
        <v>302969</v>
      </c>
    </row>
    <row r="377" spans="7:23" ht="12.75">
      <c r="G377">
        <v>302689</v>
      </c>
      <c r="H377" s="114" t="s">
        <v>934</v>
      </c>
      <c r="I377" s="114" t="s">
        <v>677</v>
      </c>
      <c r="L377">
        <v>6851</v>
      </c>
      <c r="M377" s="114" t="s">
        <v>1925</v>
      </c>
      <c r="N377" s="114" t="s">
        <v>677</v>
      </c>
      <c r="V377" s="114" t="s">
        <v>972</v>
      </c>
      <c r="W377">
        <v>302965</v>
      </c>
    </row>
    <row r="378" spans="7:23" ht="12.75">
      <c r="G378">
        <v>302685</v>
      </c>
      <c r="H378" s="114" t="s">
        <v>935</v>
      </c>
      <c r="I378" s="114" t="s">
        <v>677</v>
      </c>
      <c r="L378">
        <v>6852</v>
      </c>
      <c r="M378" s="114" t="s">
        <v>1926</v>
      </c>
      <c r="N378" s="114" t="s">
        <v>677</v>
      </c>
      <c r="V378" s="114" t="s">
        <v>121</v>
      </c>
      <c r="W378">
        <v>302961</v>
      </c>
    </row>
    <row r="379" spans="7:23" ht="12.75">
      <c r="G379">
        <v>302681</v>
      </c>
      <c r="H379" s="114" t="s">
        <v>936</v>
      </c>
      <c r="I379" s="114" t="s">
        <v>677</v>
      </c>
      <c r="L379">
        <v>6853</v>
      </c>
      <c r="M379" s="114" t="s">
        <v>1927</v>
      </c>
      <c r="N379" s="114" t="s">
        <v>677</v>
      </c>
      <c r="V379" s="114" t="s">
        <v>973</v>
      </c>
      <c r="W379">
        <v>6344</v>
      </c>
    </row>
    <row r="380" spans="7:23" ht="12.75">
      <c r="G380">
        <v>302677</v>
      </c>
      <c r="H380" s="114" t="s">
        <v>107</v>
      </c>
      <c r="I380" s="114" t="s">
        <v>677</v>
      </c>
      <c r="L380">
        <v>6854</v>
      </c>
      <c r="M380" s="114" t="s">
        <v>1928</v>
      </c>
      <c r="N380" s="114" t="s">
        <v>677</v>
      </c>
      <c r="V380" s="114" t="s">
        <v>400</v>
      </c>
      <c r="W380">
        <v>303033</v>
      </c>
    </row>
    <row r="381" spans="7:23" ht="12.75">
      <c r="G381">
        <v>302673</v>
      </c>
      <c r="H381" s="114" t="s">
        <v>109</v>
      </c>
      <c r="I381" s="114" t="s">
        <v>677</v>
      </c>
      <c r="L381">
        <v>6855</v>
      </c>
      <c r="M381" s="114" t="s">
        <v>1929</v>
      </c>
      <c r="N381" s="114" t="s">
        <v>677</v>
      </c>
      <c r="V381" s="114" t="s">
        <v>401</v>
      </c>
      <c r="W381">
        <v>303029</v>
      </c>
    </row>
    <row r="382" spans="7:23" ht="12.75">
      <c r="G382">
        <v>302845</v>
      </c>
      <c r="H382" s="114" t="s">
        <v>4</v>
      </c>
      <c r="I382" s="114" t="s">
        <v>677</v>
      </c>
      <c r="L382">
        <v>6856</v>
      </c>
      <c r="M382" s="114" t="s">
        <v>1930</v>
      </c>
      <c r="N382" s="114" t="s">
        <v>677</v>
      </c>
      <c r="V382" s="114" t="s">
        <v>462</v>
      </c>
      <c r="W382">
        <v>303025</v>
      </c>
    </row>
    <row r="383" spans="7:23" ht="12.75">
      <c r="G383">
        <v>302841</v>
      </c>
      <c r="H383" s="114" t="s">
        <v>295</v>
      </c>
      <c r="I383" s="114" t="s">
        <v>677</v>
      </c>
      <c r="L383">
        <v>6857</v>
      </c>
      <c r="M383" s="114" t="s">
        <v>1931</v>
      </c>
      <c r="N383" s="114" t="s">
        <v>677</v>
      </c>
      <c r="V383" s="114" t="s">
        <v>463</v>
      </c>
      <c r="W383">
        <v>303021</v>
      </c>
    </row>
    <row r="384" spans="7:23" ht="12.75">
      <c r="G384">
        <v>302837</v>
      </c>
      <c r="H384" s="114" t="s">
        <v>438</v>
      </c>
      <c r="I384" s="114" t="s">
        <v>677</v>
      </c>
      <c r="L384">
        <v>6858</v>
      </c>
      <c r="M384" s="114" t="s">
        <v>1932</v>
      </c>
      <c r="N384" s="114" t="s">
        <v>677</v>
      </c>
      <c r="V384" s="114" t="s">
        <v>974</v>
      </c>
      <c r="W384">
        <v>303017</v>
      </c>
    </row>
    <row r="385" spans="7:23" ht="12.75">
      <c r="G385">
        <v>302833</v>
      </c>
      <c r="H385" s="114" t="s">
        <v>257</v>
      </c>
      <c r="I385" s="114" t="s">
        <v>677</v>
      </c>
      <c r="L385">
        <v>6859</v>
      </c>
      <c r="M385" s="114" t="s">
        <v>1933</v>
      </c>
      <c r="N385" s="114" t="s">
        <v>677</v>
      </c>
      <c r="V385" s="114" t="s">
        <v>5070</v>
      </c>
      <c r="W385">
        <v>418076</v>
      </c>
    </row>
    <row r="386" spans="7:23" ht="12.75">
      <c r="G386">
        <v>302829</v>
      </c>
      <c r="H386" s="114" t="s">
        <v>454</v>
      </c>
      <c r="I386" s="114" t="s">
        <v>677</v>
      </c>
      <c r="L386">
        <v>6861</v>
      </c>
      <c r="M386" s="114" t="s">
        <v>1939</v>
      </c>
      <c r="N386" s="114" t="s">
        <v>677</v>
      </c>
      <c r="V386" s="114" t="s">
        <v>5071</v>
      </c>
      <c r="W386">
        <v>418072</v>
      </c>
    </row>
    <row r="387" spans="7:23" ht="12.75">
      <c r="G387">
        <v>302825</v>
      </c>
      <c r="H387" s="114" t="s">
        <v>443</v>
      </c>
      <c r="I387" s="114" t="s">
        <v>677</v>
      </c>
      <c r="L387">
        <v>6862</v>
      </c>
      <c r="M387" s="114" t="s">
        <v>1940</v>
      </c>
      <c r="N387" s="114" t="s">
        <v>677</v>
      </c>
      <c r="V387" s="114" t="s">
        <v>5072</v>
      </c>
      <c r="W387">
        <v>420077</v>
      </c>
    </row>
    <row r="388" spans="7:23" ht="12.75">
      <c r="G388">
        <v>302821</v>
      </c>
      <c r="H388" s="114" t="s">
        <v>457</v>
      </c>
      <c r="I388" s="114" t="s">
        <v>677</v>
      </c>
      <c r="L388">
        <v>6863</v>
      </c>
      <c r="M388" s="114" t="s">
        <v>1942</v>
      </c>
      <c r="N388" s="114" t="s">
        <v>677</v>
      </c>
      <c r="V388" s="114" t="s">
        <v>5073</v>
      </c>
      <c r="W388">
        <v>420073</v>
      </c>
    </row>
    <row r="389" spans="7:23" ht="12.75">
      <c r="G389">
        <v>302817</v>
      </c>
      <c r="H389" s="114" t="s">
        <v>458</v>
      </c>
      <c r="I389" s="114" t="s">
        <v>677</v>
      </c>
      <c r="L389">
        <v>6864</v>
      </c>
      <c r="M389" s="114" t="s">
        <v>1943</v>
      </c>
      <c r="N389" s="114" t="s">
        <v>677</v>
      </c>
      <c r="V389" s="114" t="s">
        <v>975</v>
      </c>
      <c r="W389">
        <v>6345</v>
      </c>
    </row>
    <row r="390" spans="7:23" ht="12.75">
      <c r="G390">
        <v>302813</v>
      </c>
      <c r="H390" s="114" t="s">
        <v>459</v>
      </c>
      <c r="I390" s="114" t="s">
        <v>677</v>
      </c>
      <c r="L390">
        <v>6865</v>
      </c>
      <c r="M390" s="114" t="s">
        <v>1947</v>
      </c>
      <c r="N390" s="114" t="s">
        <v>677</v>
      </c>
      <c r="V390" s="114" t="s">
        <v>976</v>
      </c>
      <c r="W390">
        <v>303057</v>
      </c>
    </row>
    <row r="391" spans="7:23" ht="12.75">
      <c r="G391">
        <v>302809</v>
      </c>
      <c r="H391" s="114" t="s">
        <v>258</v>
      </c>
      <c r="I391" s="114" t="s">
        <v>677</v>
      </c>
      <c r="L391">
        <v>9066</v>
      </c>
      <c r="M391" s="114" t="s">
        <v>725</v>
      </c>
      <c r="V391" s="114" t="s">
        <v>122</v>
      </c>
      <c r="W391">
        <v>303053</v>
      </c>
    </row>
    <row r="392" spans="7:23" ht="12.75">
      <c r="G392">
        <v>302805</v>
      </c>
      <c r="H392" s="114" t="s">
        <v>937</v>
      </c>
      <c r="I392" s="114" t="s">
        <v>677</v>
      </c>
      <c r="L392">
        <v>9067</v>
      </c>
      <c r="M392" s="114" t="s">
        <v>726</v>
      </c>
      <c r="N392" s="114" t="s">
        <v>725</v>
      </c>
      <c r="V392" s="114" t="s">
        <v>290</v>
      </c>
      <c r="W392">
        <v>303049</v>
      </c>
    </row>
    <row r="393" spans="7:23" ht="12.75">
      <c r="G393">
        <v>302801</v>
      </c>
      <c r="H393" s="114" t="s">
        <v>938</v>
      </c>
      <c r="I393" s="114" t="s">
        <v>677</v>
      </c>
      <c r="L393">
        <v>9069</v>
      </c>
      <c r="M393" s="114" t="s">
        <v>750</v>
      </c>
      <c r="N393" s="114" t="s">
        <v>725</v>
      </c>
      <c r="V393" s="114" t="s">
        <v>977</v>
      </c>
      <c r="W393">
        <v>303045</v>
      </c>
    </row>
    <row r="394" spans="7:23" ht="12.75">
      <c r="G394">
        <v>302797</v>
      </c>
      <c r="H394" s="114" t="s">
        <v>939</v>
      </c>
      <c r="I394" s="114" t="s">
        <v>677</v>
      </c>
      <c r="L394">
        <v>9071</v>
      </c>
      <c r="M394" s="114" t="s">
        <v>727</v>
      </c>
      <c r="N394" s="114" t="s">
        <v>725</v>
      </c>
      <c r="V394" s="114" t="s">
        <v>978</v>
      </c>
      <c r="W394">
        <v>303041</v>
      </c>
    </row>
    <row r="395" spans="7:23" ht="12.75">
      <c r="G395">
        <v>302793</v>
      </c>
      <c r="H395" s="114" t="s">
        <v>940</v>
      </c>
      <c r="I395" s="114" t="s">
        <v>677</v>
      </c>
      <c r="L395">
        <v>9072</v>
      </c>
      <c r="M395" s="114" t="s">
        <v>730</v>
      </c>
      <c r="N395" s="114" t="s">
        <v>725</v>
      </c>
      <c r="V395" s="114" t="s">
        <v>979</v>
      </c>
      <c r="W395">
        <v>303037</v>
      </c>
    </row>
    <row r="396" spans="7:23" ht="12.75">
      <c r="G396">
        <v>302789</v>
      </c>
      <c r="H396" s="114" t="s">
        <v>941</v>
      </c>
      <c r="I396" s="114" t="s">
        <v>677</v>
      </c>
      <c r="L396">
        <v>9073</v>
      </c>
      <c r="M396" s="114" t="s">
        <v>731</v>
      </c>
      <c r="N396" s="114" t="s">
        <v>725</v>
      </c>
      <c r="V396" s="114" t="s">
        <v>980</v>
      </c>
      <c r="W396">
        <v>6346</v>
      </c>
    </row>
    <row r="397" spans="7:23" ht="12.75">
      <c r="G397">
        <v>302785</v>
      </c>
      <c r="H397" s="114" t="s">
        <v>942</v>
      </c>
      <c r="I397" s="114" t="s">
        <v>677</v>
      </c>
      <c r="L397">
        <v>9074</v>
      </c>
      <c r="M397" s="114" t="s">
        <v>738</v>
      </c>
      <c r="N397" s="114" t="s">
        <v>725</v>
      </c>
      <c r="V397" s="114" t="s">
        <v>291</v>
      </c>
      <c r="W397">
        <v>303073</v>
      </c>
    </row>
    <row r="398" spans="7:23" ht="12.75">
      <c r="G398">
        <v>302781</v>
      </c>
      <c r="H398" s="114" t="s">
        <v>943</v>
      </c>
      <c r="I398" s="114" t="s">
        <v>677</v>
      </c>
      <c r="L398">
        <v>9075</v>
      </c>
      <c r="M398" s="114" t="s">
        <v>745</v>
      </c>
      <c r="N398" s="114" t="s">
        <v>725</v>
      </c>
      <c r="V398" s="114" t="s">
        <v>472</v>
      </c>
      <c r="W398">
        <v>303069</v>
      </c>
    </row>
    <row r="399" spans="7:23" ht="12.75">
      <c r="G399">
        <v>302777</v>
      </c>
      <c r="H399" s="114" t="s">
        <v>944</v>
      </c>
      <c r="I399" s="114" t="s">
        <v>677</v>
      </c>
      <c r="L399">
        <v>9076</v>
      </c>
      <c r="M399" s="114" t="s">
        <v>4790</v>
      </c>
      <c r="N399" s="114" t="s">
        <v>725</v>
      </c>
      <c r="V399" s="114" t="s">
        <v>292</v>
      </c>
      <c r="W399">
        <v>303065</v>
      </c>
    </row>
    <row r="400" spans="7:23" ht="12.75">
      <c r="G400">
        <v>302773</v>
      </c>
      <c r="H400" s="114" t="s">
        <v>470</v>
      </c>
      <c r="I400" s="114" t="s">
        <v>677</v>
      </c>
      <c r="L400">
        <v>9077</v>
      </c>
      <c r="M400" s="114" t="s">
        <v>4793</v>
      </c>
      <c r="N400" s="114" t="s">
        <v>725</v>
      </c>
      <c r="V400" s="114" t="s">
        <v>5074</v>
      </c>
      <c r="W400">
        <v>363483</v>
      </c>
    </row>
    <row r="401" spans="7:23" ht="12.75">
      <c r="G401">
        <v>302769</v>
      </c>
      <c r="H401" s="114" t="s">
        <v>945</v>
      </c>
      <c r="I401" s="114" t="s">
        <v>677</v>
      </c>
      <c r="L401">
        <v>9078</v>
      </c>
      <c r="M401" s="114" t="s">
        <v>751</v>
      </c>
      <c r="N401" s="114" t="s">
        <v>725</v>
      </c>
      <c r="V401" s="114" t="s">
        <v>293</v>
      </c>
      <c r="W401">
        <v>303061</v>
      </c>
    </row>
    <row r="402" spans="7:23" ht="12.75">
      <c r="G402">
        <v>6341</v>
      </c>
      <c r="H402" s="114" t="s">
        <v>946</v>
      </c>
      <c r="I402" s="114" t="s">
        <v>677</v>
      </c>
      <c r="L402">
        <v>9079</v>
      </c>
      <c r="M402" s="114" t="s">
        <v>746</v>
      </c>
      <c r="N402" s="114" t="s">
        <v>725</v>
      </c>
      <c r="V402" s="114" t="s">
        <v>981</v>
      </c>
      <c r="W402">
        <v>6347</v>
      </c>
    </row>
    <row r="403" spans="7:23" ht="12.75">
      <c r="G403">
        <v>302909</v>
      </c>
      <c r="H403" s="114" t="s">
        <v>947</v>
      </c>
      <c r="I403" s="114" t="s">
        <v>677</v>
      </c>
      <c r="L403">
        <v>9080</v>
      </c>
      <c r="M403" s="114" t="s">
        <v>4794</v>
      </c>
      <c r="N403" s="114" t="s">
        <v>725</v>
      </c>
      <c r="V403" s="114" t="s">
        <v>363</v>
      </c>
      <c r="W403">
        <v>303089</v>
      </c>
    </row>
    <row r="404" spans="7:23" ht="12.75">
      <c r="G404">
        <v>302905</v>
      </c>
      <c r="H404" s="114" t="s">
        <v>432</v>
      </c>
      <c r="I404" s="114" t="s">
        <v>677</v>
      </c>
      <c r="L404">
        <v>9081</v>
      </c>
      <c r="M404" s="114" t="s">
        <v>752</v>
      </c>
      <c r="N404" s="114" t="s">
        <v>725</v>
      </c>
      <c r="V404" s="114" t="s">
        <v>384</v>
      </c>
      <c r="W404">
        <v>303085</v>
      </c>
    </row>
    <row r="405" spans="7:23" ht="12.75">
      <c r="G405">
        <v>302901</v>
      </c>
      <c r="H405" s="114" t="s">
        <v>455</v>
      </c>
      <c r="I405" s="114" t="s">
        <v>677</v>
      </c>
      <c r="L405">
        <v>9084</v>
      </c>
      <c r="M405" s="114" t="s">
        <v>728</v>
      </c>
      <c r="N405" s="114" t="s">
        <v>725</v>
      </c>
      <c r="V405" s="114" t="s">
        <v>294</v>
      </c>
      <c r="W405">
        <v>303081</v>
      </c>
    </row>
    <row r="406" spans="7:23" ht="12.75">
      <c r="G406">
        <v>302897</v>
      </c>
      <c r="H406" s="114" t="s">
        <v>111</v>
      </c>
      <c r="I406" s="114" t="s">
        <v>677</v>
      </c>
      <c r="L406">
        <v>9086</v>
      </c>
      <c r="M406" s="114" t="s">
        <v>732</v>
      </c>
      <c r="N406" s="114" t="s">
        <v>725</v>
      </c>
      <c r="V406" s="114" t="s">
        <v>982</v>
      </c>
      <c r="W406">
        <v>303077</v>
      </c>
    </row>
    <row r="407" spans="7:23" ht="12.75">
      <c r="G407">
        <v>302893</v>
      </c>
      <c r="H407" s="114" t="s">
        <v>344</v>
      </c>
      <c r="I407" s="114" t="s">
        <v>677</v>
      </c>
      <c r="L407">
        <v>9087</v>
      </c>
      <c r="M407" s="114" t="s">
        <v>740</v>
      </c>
      <c r="N407" s="114" t="s">
        <v>725</v>
      </c>
      <c r="V407" s="114" t="s">
        <v>983</v>
      </c>
      <c r="W407">
        <v>6348</v>
      </c>
    </row>
    <row r="408" spans="7:23" ht="12.75">
      <c r="G408">
        <v>302889</v>
      </c>
      <c r="H408" s="114" t="s">
        <v>112</v>
      </c>
      <c r="I408" s="114" t="s">
        <v>677</v>
      </c>
      <c r="L408">
        <v>9089</v>
      </c>
      <c r="M408" s="114" t="s">
        <v>4791</v>
      </c>
      <c r="N408" s="114" t="s">
        <v>725</v>
      </c>
      <c r="V408" s="114" t="s">
        <v>984</v>
      </c>
      <c r="W408">
        <v>303093</v>
      </c>
    </row>
    <row r="409" spans="7:23" ht="12.75">
      <c r="G409">
        <v>302885</v>
      </c>
      <c r="H409" s="114" t="s">
        <v>948</v>
      </c>
      <c r="I409" s="114" t="s">
        <v>677</v>
      </c>
      <c r="L409">
        <v>9091</v>
      </c>
      <c r="M409" s="114" t="s">
        <v>754</v>
      </c>
      <c r="N409" s="114" t="s">
        <v>725</v>
      </c>
      <c r="V409" s="114" t="s">
        <v>985</v>
      </c>
      <c r="W409">
        <v>6349</v>
      </c>
    </row>
    <row r="410" spans="7:23" ht="12.75">
      <c r="G410">
        <v>302881</v>
      </c>
      <c r="H410" s="114" t="s">
        <v>113</v>
      </c>
      <c r="I410" s="114" t="s">
        <v>677</v>
      </c>
      <c r="L410">
        <v>9094</v>
      </c>
      <c r="M410" s="114" t="s">
        <v>742</v>
      </c>
      <c r="N410" s="114" t="s">
        <v>725</v>
      </c>
      <c r="V410" s="114" t="s">
        <v>986</v>
      </c>
      <c r="W410">
        <v>303149</v>
      </c>
    </row>
    <row r="411" spans="7:23" ht="12.75">
      <c r="G411">
        <v>302877</v>
      </c>
      <c r="H411" s="114" t="s">
        <v>259</v>
      </c>
      <c r="I411" s="114" t="s">
        <v>677</v>
      </c>
      <c r="L411">
        <v>9096</v>
      </c>
      <c r="M411" s="114" t="s">
        <v>743</v>
      </c>
      <c r="N411" s="114" t="s">
        <v>725</v>
      </c>
      <c r="V411" s="114" t="s">
        <v>125</v>
      </c>
      <c r="W411">
        <v>303145</v>
      </c>
    </row>
    <row r="412" spans="7:23" ht="12.75">
      <c r="G412">
        <v>302873</v>
      </c>
      <c r="H412" s="114" t="s">
        <v>949</v>
      </c>
      <c r="I412" s="114" t="s">
        <v>677</v>
      </c>
      <c r="L412">
        <v>9097</v>
      </c>
      <c r="M412" s="114" t="s">
        <v>755</v>
      </c>
      <c r="N412" s="114" t="s">
        <v>725</v>
      </c>
      <c r="V412" s="114" t="s">
        <v>5075</v>
      </c>
      <c r="W412">
        <v>399670</v>
      </c>
    </row>
    <row r="413" spans="7:23" ht="12.75">
      <c r="G413">
        <v>302869</v>
      </c>
      <c r="H413" s="114" t="s">
        <v>950</v>
      </c>
      <c r="I413" s="114" t="s">
        <v>677</v>
      </c>
      <c r="L413">
        <v>9101</v>
      </c>
      <c r="M413" s="114" t="s">
        <v>729</v>
      </c>
      <c r="N413" s="114" t="s">
        <v>725</v>
      </c>
      <c r="V413" s="114" t="s">
        <v>331</v>
      </c>
      <c r="W413">
        <v>303141</v>
      </c>
    </row>
    <row r="414" spans="7:23" ht="12.75">
      <c r="G414">
        <v>302865</v>
      </c>
      <c r="H414" s="114" t="s">
        <v>536</v>
      </c>
      <c r="I414" s="114" t="s">
        <v>677</v>
      </c>
      <c r="L414">
        <v>9102</v>
      </c>
      <c r="M414" s="114" t="s">
        <v>734</v>
      </c>
      <c r="N414" s="114" t="s">
        <v>725</v>
      </c>
      <c r="V414" s="114" t="s">
        <v>338</v>
      </c>
      <c r="W414">
        <v>303137</v>
      </c>
    </row>
    <row r="415" spans="7:23" ht="12.75">
      <c r="G415">
        <v>302861</v>
      </c>
      <c r="H415" s="114" t="s">
        <v>538</v>
      </c>
      <c r="I415" s="114" t="s">
        <v>677</v>
      </c>
      <c r="L415">
        <v>9103</v>
      </c>
      <c r="M415" s="114" t="s">
        <v>744</v>
      </c>
      <c r="N415" s="114" t="s">
        <v>725</v>
      </c>
      <c r="V415" s="114" t="s">
        <v>359</v>
      </c>
      <c r="W415">
        <v>303133</v>
      </c>
    </row>
    <row r="416" spans="7:23" ht="12.75">
      <c r="G416">
        <v>401475</v>
      </c>
      <c r="H416" s="114" t="s">
        <v>5066</v>
      </c>
      <c r="I416" s="114" t="s">
        <v>677</v>
      </c>
      <c r="L416">
        <v>9104</v>
      </c>
      <c r="M416" s="114" t="s">
        <v>4792</v>
      </c>
      <c r="N416" s="114" t="s">
        <v>725</v>
      </c>
      <c r="V416" s="114" t="s">
        <v>987</v>
      </c>
      <c r="W416">
        <v>303129</v>
      </c>
    </row>
    <row r="417" spans="7:23" ht="12.75">
      <c r="G417">
        <v>401471</v>
      </c>
      <c r="H417" s="114" t="s">
        <v>5067</v>
      </c>
      <c r="I417" s="114" t="s">
        <v>677</v>
      </c>
      <c r="L417">
        <v>9105</v>
      </c>
      <c r="M417" s="114" t="s">
        <v>756</v>
      </c>
      <c r="N417" s="114" t="s">
        <v>725</v>
      </c>
      <c r="V417" s="114" t="s">
        <v>988</v>
      </c>
      <c r="W417">
        <v>303125</v>
      </c>
    </row>
    <row r="418" spans="7:23" ht="12.75">
      <c r="G418">
        <v>302857</v>
      </c>
      <c r="H418" s="114" t="s">
        <v>371</v>
      </c>
      <c r="I418" s="114" t="s">
        <v>677</v>
      </c>
      <c r="L418">
        <v>9110</v>
      </c>
      <c r="M418" s="114" t="s">
        <v>758</v>
      </c>
      <c r="N418" s="114" t="s">
        <v>725</v>
      </c>
      <c r="V418" s="114" t="s">
        <v>126</v>
      </c>
      <c r="W418">
        <v>303121</v>
      </c>
    </row>
    <row r="419" spans="7:23" ht="12.75">
      <c r="G419">
        <v>302853</v>
      </c>
      <c r="H419" s="114" t="s">
        <v>440</v>
      </c>
      <c r="I419" s="114" t="s">
        <v>677</v>
      </c>
      <c r="L419">
        <v>9466</v>
      </c>
      <c r="M419" s="114" t="s">
        <v>0</v>
      </c>
      <c r="V419" s="114" t="s">
        <v>989</v>
      </c>
      <c r="W419">
        <v>303117</v>
      </c>
    </row>
    <row r="420" spans="7:23" ht="12.75">
      <c r="G420">
        <v>403272</v>
      </c>
      <c r="H420" s="114" t="s">
        <v>5068</v>
      </c>
      <c r="I420" s="114" t="s">
        <v>677</v>
      </c>
      <c r="L420">
        <v>9467</v>
      </c>
      <c r="M420" s="114" t="s">
        <v>663</v>
      </c>
      <c r="N420" s="114" t="s">
        <v>0</v>
      </c>
      <c r="V420" s="114" t="s">
        <v>990</v>
      </c>
      <c r="W420">
        <v>303113</v>
      </c>
    </row>
    <row r="421" spans="7:23" ht="12.75">
      <c r="G421">
        <v>302849</v>
      </c>
      <c r="H421" s="114" t="s">
        <v>951</v>
      </c>
      <c r="I421" s="114" t="s">
        <v>677</v>
      </c>
      <c r="L421">
        <v>9468</v>
      </c>
      <c r="M421" s="114" t="s">
        <v>666</v>
      </c>
      <c r="N421" s="114" t="s">
        <v>0</v>
      </c>
      <c r="V421" s="114" t="s">
        <v>476</v>
      </c>
      <c r="W421">
        <v>303109</v>
      </c>
    </row>
    <row r="422" spans="7:23" ht="12.75">
      <c r="G422">
        <v>29512</v>
      </c>
      <c r="H422" s="114" t="s">
        <v>952</v>
      </c>
      <c r="I422" s="114" t="s">
        <v>677</v>
      </c>
      <c r="L422">
        <v>9469</v>
      </c>
      <c r="M422" s="114" t="s">
        <v>667</v>
      </c>
      <c r="N422" s="114" t="s">
        <v>0</v>
      </c>
      <c r="V422" s="114" t="s">
        <v>513</v>
      </c>
      <c r="W422">
        <v>303105</v>
      </c>
    </row>
    <row r="423" spans="7:23" ht="12.75">
      <c r="G423">
        <v>302921</v>
      </c>
      <c r="H423" s="114" t="s">
        <v>953</v>
      </c>
      <c r="I423" s="114" t="s">
        <v>677</v>
      </c>
      <c r="L423">
        <v>9470</v>
      </c>
      <c r="M423" s="114" t="s">
        <v>664</v>
      </c>
      <c r="N423" s="114" t="s">
        <v>0</v>
      </c>
      <c r="V423" s="114" t="s">
        <v>5076</v>
      </c>
      <c r="W423">
        <v>416269</v>
      </c>
    </row>
    <row r="424" spans="7:23" ht="12.75">
      <c r="G424">
        <v>402875</v>
      </c>
      <c r="H424" s="114" t="s">
        <v>5069</v>
      </c>
      <c r="I424" s="114" t="s">
        <v>677</v>
      </c>
      <c r="L424">
        <v>9471</v>
      </c>
      <c r="M424" s="114" t="s">
        <v>665</v>
      </c>
      <c r="N424" s="114" t="s">
        <v>0</v>
      </c>
      <c r="V424" s="114" t="s">
        <v>991</v>
      </c>
      <c r="W424">
        <v>303101</v>
      </c>
    </row>
    <row r="425" spans="7:23" ht="12.75">
      <c r="G425">
        <v>302917</v>
      </c>
      <c r="H425" s="114" t="s">
        <v>954</v>
      </c>
      <c r="I425" s="114" t="s">
        <v>677</v>
      </c>
      <c r="L425">
        <v>9479</v>
      </c>
      <c r="M425" s="114" t="s">
        <v>733</v>
      </c>
      <c r="N425" s="114" t="s">
        <v>0</v>
      </c>
      <c r="V425" s="114" t="s">
        <v>5077</v>
      </c>
      <c r="W425">
        <v>415669</v>
      </c>
    </row>
    <row r="426" spans="7:23" ht="12.75">
      <c r="G426">
        <v>302913</v>
      </c>
      <c r="H426" s="114" t="s">
        <v>955</v>
      </c>
      <c r="I426" s="114" t="s">
        <v>677</v>
      </c>
      <c r="L426">
        <v>9480</v>
      </c>
      <c r="M426" s="114" t="s">
        <v>736</v>
      </c>
      <c r="N426" s="114" t="s">
        <v>0</v>
      </c>
      <c r="V426" s="114" t="s">
        <v>422</v>
      </c>
      <c r="W426">
        <v>303097</v>
      </c>
    </row>
    <row r="427" spans="7:23" ht="12.75">
      <c r="G427">
        <v>29510</v>
      </c>
      <c r="H427" s="114" t="s">
        <v>956</v>
      </c>
      <c r="I427" s="114" t="s">
        <v>677</v>
      </c>
      <c r="L427">
        <v>9693</v>
      </c>
      <c r="M427" s="114" t="s">
        <v>737</v>
      </c>
      <c r="N427" s="114" t="s">
        <v>725</v>
      </c>
      <c r="V427" s="114" t="s">
        <v>992</v>
      </c>
      <c r="W427">
        <v>6350</v>
      </c>
    </row>
    <row r="428" spans="7:23" ht="12.75">
      <c r="G428">
        <v>302957</v>
      </c>
      <c r="H428" s="114" t="s">
        <v>957</v>
      </c>
      <c r="I428" s="114" t="s">
        <v>677</v>
      </c>
      <c r="L428">
        <v>9694</v>
      </c>
      <c r="M428" s="114" t="s">
        <v>739</v>
      </c>
      <c r="N428" s="114" t="s">
        <v>725</v>
      </c>
      <c r="V428" s="114" t="s">
        <v>4801</v>
      </c>
      <c r="W428">
        <v>349272</v>
      </c>
    </row>
    <row r="429" spans="7:23" ht="12.75">
      <c r="G429">
        <v>302953</v>
      </c>
      <c r="H429" s="114" t="s">
        <v>114</v>
      </c>
      <c r="I429" s="114" t="s">
        <v>677</v>
      </c>
      <c r="L429">
        <v>9866</v>
      </c>
      <c r="M429" s="114" t="s">
        <v>759</v>
      </c>
      <c r="V429" s="114" t="s">
        <v>993</v>
      </c>
      <c r="W429">
        <v>6351</v>
      </c>
    </row>
    <row r="430" spans="7:23" ht="12.75">
      <c r="G430">
        <v>302949</v>
      </c>
      <c r="H430" s="114" t="s">
        <v>491</v>
      </c>
      <c r="I430" s="114" t="s">
        <v>677</v>
      </c>
      <c r="L430">
        <v>9867</v>
      </c>
      <c r="M430" s="114" t="s">
        <v>669</v>
      </c>
      <c r="N430" s="114" t="s">
        <v>759</v>
      </c>
      <c r="V430" s="114" t="s">
        <v>339</v>
      </c>
      <c r="W430">
        <v>303165</v>
      </c>
    </row>
    <row r="431" spans="7:23" ht="12.75">
      <c r="G431">
        <v>302945</v>
      </c>
      <c r="H431" s="114" t="s">
        <v>116</v>
      </c>
      <c r="I431" s="114" t="s">
        <v>677</v>
      </c>
      <c r="L431">
        <v>9868</v>
      </c>
      <c r="M431" s="114" t="s">
        <v>670</v>
      </c>
      <c r="N431" s="114" t="s">
        <v>759</v>
      </c>
      <c r="V431" s="114" t="s">
        <v>340</v>
      </c>
      <c r="W431">
        <v>303161</v>
      </c>
    </row>
    <row r="432" spans="7:23" ht="12.75">
      <c r="G432">
        <v>302941</v>
      </c>
      <c r="H432" s="114" t="s">
        <v>464</v>
      </c>
      <c r="I432" s="114" t="s">
        <v>677</v>
      </c>
      <c r="L432">
        <v>9869</v>
      </c>
      <c r="M432" s="114" t="s">
        <v>671</v>
      </c>
      <c r="N432" s="114" t="s">
        <v>759</v>
      </c>
      <c r="V432" s="114" t="s">
        <v>994</v>
      </c>
      <c r="W432">
        <v>303157</v>
      </c>
    </row>
    <row r="433" spans="7:23" ht="12.75">
      <c r="G433">
        <v>302937</v>
      </c>
      <c r="H433" s="114" t="s">
        <v>958</v>
      </c>
      <c r="I433" s="114" t="s">
        <v>677</v>
      </c>
      <c r="L433">
        <v>9870</v>
      </c>
      <c r="M433" s="114" t="s">
        <v>741</v>
      </c>
      <c r="N433" s="114" t="s">
        <v>0</v>
      </c>
      <c r="V433" s="114" t="s">
        <v>539</v>
      </c>
      <c r="W433">
        <v>303153</v>
      </c>
    </row>
    <row r="434" spans="7:23" ht="12.75">
      <c r="G434">
        <v>302933</v>
      </c>
      <c r="H434" s="114" t="s">
        <v>117</v>
      </c>
      <c r="I434" s="114" t="s">
        <v>677</v>
      </c>
      <c r="L434">
        <v>9873</v>
      </c>
      <c r="M434" s="114" t="s">
        <v>1155</v>
      </c>
      <c r="N434" s="114" t="s">
        <v>677</v>
      </c>
      <c r="V434" s="114" t="s">
        <v>995</v>
      </c>
      <c r="W434">
        <v>6352</v>
      </c>
    </row>
    <row r="435" spans="7:23" ht="12.75">
      <c r="G435">
        <v>302929</v>
      </c>
      <c r="H435" s="114" t="s">
        <v>959</v>
      </c>
      <c r="I435" s="114" t="s">
        <v>677</v>
      </c>
      <c r="L435">
        <v>9874</v>
      </c>
      <c r="M435" s="114" t="s">
        <v>1156</v>
      </c>
      <c r="N435" s="114" t="s">
        <v>677</v>
      </c>
      <c r="V435" s="114" t="s">
        <v>996</v>
      </c>
      <c r="W435">
        <v>303177</v>
      </c>
    </row>
    <row r="436" spans="7:23" ht="12.75">
      <c r="G436">
        <v>302925</v>
      </c>
      <c r="H436" s="114" t="s">
        <v>118</v>
      </c>
      <c r="I436" s="114" t="s">
        <v>677</v>
      </c>
      <c r="L436">
        <v>9875</v>
      </c>
      <c r="M436" s="114" t="s">
        <v>1159</v>
      </c>
      <c r="N436" s="114" t="s">
        <v>677</v>
      </c>
      <c r="V436" s="114" t="s">
        <v>374</v>
      </c>
      <c r="W436">
        <v>303173</v>
      </c>
    </row>
    <row r="437" spans="7:23" ht="12.75">
      <c r="G437">
        <v>6342</v>
      </c>
      <c r="H437" s="114" t="s">
        <v>960</v>
      </c>
      <c r="I437" s="114" t="s">
        <v>677</v>
      </c>
      <c r="L437">
        <v>10066</v>
      </c>
      <c r="M437" s="114" t="s">
        <v>1174</v>
      </c>
      <c r="N437" s="114" t="s">
        <v>677</v>
      </c>
      <c r="V437" s="114" t="s">
        <v>519</v>
      </c>
      <c r="W437">
        <v>303169</v>
      </c>
    </row>
    <row r="438" spans="7:23" ht="12.75">
      <c r="G438">
        <v>6343</v>
      </c>
      <c r="H438" s="114" t="s">
        <v>961</v>
      </c>
      <c r="I438" s="114" t="s">
        <v>677</v>
      </c>
      <c r="L438">
        <v>10067</v>
      </c>
      <c r="M438" s="114" t="s">
        <v>1173</v>
      </c>
      <c r="N438" s="114" t="s">
        <v>677</v>
      </c>
      <c r="V438" s="114" t="s">
        <v>997</v>
      </c>
      <c r="W438">
        <v>6353</v>
      </c>
    </row>
    <row r="439" spans="7:23" ht="12.75">
      <c r="G439">
        <v>270671</v>
      </c>
      <c r="H439" s="114" t="s">
        <v>962</v>
      </c>
      <c r="I439" s="114" t="s">
        <v>677</v>
      </c>
      <c r="L439">
        <v>10068</v>
      </c>
      <c r="M439" s="114" t="s">
        <v>1172</v>
      </c>
      <c r="N439" s="114" t="s">
        <v>677</v>
      </c>
      <c r="V439" s="114" t="s">
        <v>998</v>
      </c>
      <c r="W439">
        <v>6354</v>
      </c>
    </row>
    <row r="440" spans="7:23" ht="12.75">
      <c r="G440">
        <v>303013</v>
      </c>
      <c r="H440" s="114" t="s">
        <v>963</v>
      </c>
      <c r="I440" s="114" t="s">
        <v>677</v>
      </c>
      <c r="L440">
        <v>10069</v>
      </c>
      <c r="M440" s="114" t="s">
        <v>1171</v>
      </c>
      <c r="N440" s="114" t="s">
        <v>677</v>
      </c>
      <c r="V440" s="114" t="s">
        <v>999</v>
      </c>
      <c r="W440">
        <v>6355</v>
      </c>
    </row>
    <row r="441" spans="7:23" ht="12.75">
      <c r="G441">
        <v>303009</v>
      </c>
      <c r="H441" s="114" t="s">
        <v>964</v>
      </c>
      <c r="I441" s="114" t="s">
        <v>677</v>
      </c>
      <c r="L441">
        <v>10070</v>
      </c>
      <c r="M441" s="114" t="s">
        <v>1170</v>
      </c>
      <c r="N441" s="114" t="s">
        <v>677</v>
      </c>
      <c r="V441" s="114" t="s">
        <v>414</v>
      </c>
      <c r="W441">
        <v>303181</v>
      </c>
    </row>
    <row r="442" spans="7:23" ht="12.75">
      <c r="G442">
        <v>303005</v>
      </c>
      <c r="H442" s="114" t="s">
        <v>965</v>
      </c>
      <c r="I442" s="114" t="s">
        <v>677</v>
      </c>
      <c r="L442">
        <v>10071</v>
      </c>
      <c r="M442" s="114" t="s">
        <v>1169</v>
      </c>
      <c r="N442" s="114" t="s">
        <v>677</v>
      </c>
      <c r="V442" s="114" t="s">
        <v>415</v>
      </c>
      <c r="W442">
        <v>303185</v>
      </c>
    </row>
    <row r="443" spans="7:23" ht="12.75">
      <c r="G443">
        <v>303001</v>
      </c>
      <c r="H443" s="114" t="s">
        <v>119</v>
      </c>
      <c r="I443" s="114" t="s">
        <v>677</v>
      </c>
      <c r="L443">
        <v>10072</v>
      </c>
      <c r="M443" s="114" t="s">
        <v>1168</v>
      </c>
      <c r="N443" s="114" t="s">
        <v>677</v>
      </c>
      <c r="V443" s="114" t="s">
        <v>1000</v>
      </c>
      <c r="W443">
        <v>6356</v>
      </c>
    </row>
    <row r="444" spans="7:23" ht="12.75">
      <c r="G444">
        <v>302997</v>
      </c>
      <c r="H444" s="114" t="s">
        <v>966</v>
      </c>
      <c r="I444" s="114" t="s">
        <v>677</v>
      </c>
      <c r="L444">
        <v>10073</v>
      </c>
      <c r="M444" s="114" t="s">
        <v>1176</v>
      </c>
      <c r="N444" s="114" t="s">
        <v>677</v>
      </c>
      <c r="V444" s="114" t="s">
        <v>1001</v>
      </c>
      <c r="W444">
        <v>6357</v>
      </c>
    </row>
    <row r="445" spans="7:23" ht="12.75">
      <c r="G445">
        <v>302993</v>
      </c>
      <c r="H445" s="114" t="s">
        <v>967</v>
      </c>
      <c r="I445" s="114" t="s">
        <v>677</v>
      </c>
      <c r="L445">
        <v>10074</v>
      </c>
      <c r="M445" s="114" t="s">
        <v>1181</v>
      </c>
      <c r="N445" s="114" t="s">
        <v>677</v>
      </c>
      <c r="V445" s="114" t="s">
        <v>1002</v>
      </c>
      <c r="W445">
        <v>6358</v>
      </c>
    </row>
    <row r="446" spans="7:23" ht="12.75">
      <c r="G446">
        <v>302989</v>
      </c>
      <c r="H446" s="114" t="s">
        <v>968</v>
      </c>
      <c r="I446" s="114" t="s">
        <v>677</v>
      </c>
      <c r="L446">
        <v>10075</v>
      </c>
      <c r="M446" s="114" t="s">
        <v>1180</v>
      </c>
      <c r="N446" s="114" t="s">
        <v>677</v>
      </c>
      <c r="V446" s="114" t="s">
        <v>1003</v>
      </c>
      <c r="W446">
        <v>303193</v>
      </c>
    </row>
    <row r="447" spans="7:23" ht="12.75">
      <c r="G447">
        <v>302985</v>
      </c>
      <c r="H447" s="114" t="s">
        <v>969</v>
      </c>
      <c r="I447" s="114" t="s">
        <v>677</v>
      </c>
      <c r="L447">
        <v>10076</v>
      </c>
      <c r="M447" s="114" t="s">
        <v>1179</v>
      </c>
      <c r="N447" s="114" t="s">
        <v>677</v>
      </c>
      <c r="V447" s="114" t="s">
        <v>5078</v>
      </c>
      <c r="W447">
        <v>416671</v>
      </c>
    </row>
    <row r="448" spans="7:23" ht="12.75">
      <c r="G448">
        <v>302981</v>
      </c>
      <c r="H448" s="114" t="s">
        <v>260</v>
      </c>
      <c r="I448" s="114" t="s">
        <v>677</v>
      </c>
      <c r="L448">
        <v>10077</v>
      </c>
      <c r="M448" s="114" t="s">
        <v>1186</v>
      </c>
      <c r="N448" s="114" t="s">
        <v>677</v>
      </c>
      <c r="V448" s="114" t="s">
        <v>287</v>
      </c>
      <c r="W448">
        <v>303189</v>
      </c>
    </row>
    <row r="449" spans="7:23" ht="12.75">
      <c r="G449">
        <v>302977</v>
      </c>
      <c r="H449" s="114" t="s">
        <v>120</v>
      </c>
      <c r="I449" s="114" t="s">
        <v>677</v>
      </c>
      <c r="L449">
        <v>10078</v>
      </c>
      <c r="M449" s="114" t="s">
        <v>1185</v>
      </c>
      <c r="N449" s="114" t="s">
        <v>677</v>
      </c>
      <c r="V449" s="114" t="s">
        <v>1004</v>
      </c>
      <c r="W449">
        <v>6359</v>
      </c>
    </row>
    <row r="450" spans="7:23" ht="12.75">
      <c r="G450">
        <v>302973</v>
      </c>
      <c r="H450" s="114" t="s">
        <v>970</v>
      </c>
      <c r="I450" s="114" t="s">
        <v>677</v>
      </c>
      <c r="L450">
        <v>10079</v>
      </c>
      <c r="M450" s="114" t="s">
        <v>1184</v>
      </c>
      <c r="N450" s="114" t="s">
        <v>677</v>
      </c>
      <c r="V450" s="114" t="s">
        <v>1005</v>
      </c>
      <c r="W450">
        <v>303289</v>
      </c>
    </row>
    <row r="451" spans="7:23" ht="12.75">
      <c r="G451">
        <v>302969</v>
      </c>
      <c r="H451" s="114" t="s">
        <v>971</v>
      </c>
      <c r="I451" s="114" t="s">
        <v>677</v>
      </c>
      <c r="L451">
        <v>10670</v>
      </c>
      <c r="M451" s="114" t="s">
        <v>1192</v>
      </c>
      <c r="N451" s="114" t="s">
        <v>677</v>
      </c>
      <c r="V451" s="114" t="s">
        <v>1006</v>
      </c>
      <c r="W451">
        <v>303285</v>
      </c>
    </row>
    <row r="452" spans="7:23" ht="12.75">
      <c r="G452">
        <v>302965</v>
      </c>
      <c r="H452" s="114" t="s">
        <v>972</v>
      </c>
      <c r="I452" s="114" t="s">
        <v>677</v>
      </c>
      <c r="L452">
        <v>10671</v>
      </c>
      <c r="M452" s="114" t="s">
        <v>1191</v>
      </c>
      <c r="N452" s="114" t="s">
        <v>677</v>
      </c>
      <c r="V452" s="114" t="s">
        <v>131</v>
      </c>
      <c r="W452">
        <v>303281</v>
      </c>
    </row>
    <row r="453" spans="7:23" ht="12.75">
      <c r="G453">
        <v>302961</v>
      </c>
      <c r="H453" s="114" t="s">
        <v>121</v>
      </c>
      <c r="I453" s="114" t="s">
        <v>677</v>
      </c>
      <c r="L453">
        <v>10672</v>
      </c>
      <c r="M453" s="114" t="s">
        <v>1200</v>
      </c>
      <c r="N453" s="114" t="s">
        <v>677</v>
      </c>
      <c r="V453" s="114" t="s">
        <v>532</v>
      </c>
      <c r="W453">
        <v>303277</v>
      </c>
    </row>
    <row r="454" spans="7:23" ht="12.75">
      <c r="G454">
        <v>6344</v>
      </c>
      <c r="H454" s="114" t="s">
        <v>973</v>
      </c>
      <c r="I454" s="114" t="s">
        <v>677</v>
      </c>
      <c r="L454">
        <v>10673</v>
      </c>
      <c r="M454" s="114" t="s">
        <v>1207</v>
      </c>
      <c r="N454" s="114" t="s">
        <v>677</v>
      </c>
      <c r="V454" s="114" t="s">
        <v>1007</v>
      </c>
      <c r="W454">
        <v>303273</v>
      </c>
    </row>
    <row r="455" spans="7:23" ht="12.75">
      <c r="G455">
        <v>303033</v>
      </c>
      <c r="H455" s="114" t="s">
        <v>400</v>
      </c>
      <c r="I455" s="114" t="s">
        <v>677</v>
      </c>
      <c r="L455">
        <v>10675</v>
      </c>
      <c r="M455" s="114" t="s">
        <v>1213</v>
      </c>
      <c r="N455" s="114" t="s">
        <v>677</v>
      </c>
      <c r="V455" s="114" t="s">
        <v>492</v>
      </c>
      <c r="W455">
        <v>303269</v>
      </c>
    </row>
    <row r="456" spans="7:23" ht="12.75">
      <c r="G456">
        <v>303029</v>
      </c>
      <c r="H456" s="114" t="s">
        <v>401</v>
      </c>
      <c r="I456" s="114" t="s">
        <v>677</v>
      </c>
      <c r="L456">
        <v>10676</v>
      </c>
      <c r="M456" s="114" t="s">
        <v>1212</v>
      </c>
      <c r="N456" s="114" t="s">
        <v>677</v>
      </c>
      <c r="V456" s="114" t="s">
        <v>1008</v>
      </c>
      <c r="W456">
        <v>303265</v>
      </c>
    </row>
    <row r="457" spans="7:23" ht="12.75">
      <c r="G457">
        <v>303025</v>
      </c>
      <c r="H457" s="114" t="s">
        <v>462</v>
      </c>
      <c r="I457" s="114" t="s">
        <v>677</v>
      </c>
      <c r="L457">
        <v>10677</v>
      </c>
      <c r="M457" s="114" t="s">
        <v>1211</v>
      </c>
      <c r="N457" s="114" t="s">
        <v>677</v>
      </c>
      <c r="V457" s="114" t="s">
        <v>1009</v>
      </c>
      <c r="W457">
        <v>303261</v>
      </c>
    </row>
    <row r="458" spans="7:23" ht="12.75">
      <c r="G458">
        <v>303021</v>
      </c>
      <c r="H458" s="114" t="s">
        <v>463</v>
      </c>
      <c r="I458" s="114" t="s">
        <v>677</v>
      </c>
      <c r="L458">
        <v>10678</v>
      </c>
      <c r="M458" s="114" t="s">
        <v>1217</v>
      </c>
      <c r="N458" s="114" t="s">
        <v>677</v>
      </c>
      <c r="V458" s="114" t="s">
        <v>1010</v>
      </c>
      <c r="W458">
        <v>303257</v>
      </c>
    </row>
    <row r="459" spans="7:23" ht="12.75">
      <c r="G459">
        <v>303017</v>
      </c>
      <c r="H459" s="114" t="s">
        <v>974</v>
      </c>
      <c r="I459" s="114" t="s">
        <v>677</v>
      </c>
      <c r="L459">
        <v>10679</v>
      </c>
      <c r="M459" s="114" t="s">
        <v>1216</v>
      </c>
      <c r="N459" s="114" t="s">
        <v>677</v>
      </c>
      <c r="V459" s="114" t="s">
        <v>5079</v>
      </c>
      <c r="W459">
        <v>362069</v>
      </c>
    </row>
    <row r="460" spans="7:23" ht="12.75">
      <c r="G460">
        <v>418076</v>
      </c>
      <c r="H460" s="114" t="s">
        <v>5070</v>
      </c>
      <c r="I460" s="114" t="s">
        <v>677</v>
      </c>
      <c r="L460">
        <v>10680</v>
      </c>
      <c r="M460" s="114" t="s">
        <v>1215</v>
      </c>
      <c r="N460" s="114" t="s">
        <v>677</v>
      </c>
      <c r="V460" s="114" t="s">
        <v>393</v>
      </c>
      <c r="W460">
        <v>303253</v>
      </c>
    </row>
    <row r="461" spans="7:23" ht="12.75">
      <c r="G461">
        <v>418072</v>
      </c>
      <c r="H461" s="114" t="s">
        <v>5071</v>
      </c>
      <c r="I461" s="114" t="s">
        <v>677</v>
      </c>
      <c r="L461">
        <v>10681</v>
      </c>
      <c r="M461" s="114" t="s">
        <v>1225</v>
      </c>
      <c r="N461" s="114" t="s">
        <v>677</v>
      </c>
      <c r="V461" s="114" t="s">
        <v>411</v>
      </c>
      <c r="W461">
        <v>303249</v>
      </c>
    </row>
    <row r="462" spans="7:23" ht="12.75">
      <c r="G462">
        <v>420077</v>
      </c>
      <c r="H462" s="114" t="s">
        <v>5072</v>
      </c>
      <c r="I462" s="114" t="s">
        <v>677</v>
      </c>
      <c r="L462">
        <v>10682</v>
      </c>
      <c r="M462" s="114" t="s">
        <v>1226</v>
      </c>
      <c r="N462" s="114" t="s">
        <v>677</v>
      </c>
      <c r="V462" s="114" t="s">
        <v>1011</v>
      </c>
      <c r="W462">
        <v>303245</v>
      </c>
    </row>
    <row r="463" spans="7:23" ht="12.75">
      <c r="G463">
        <v>420073</v>
      </c>
      <c r="H463" s="114" t="s">
        <v>5073</v>
      </c>
      <c r="I463" s="114" t="s">
        <v>677</v>
      </c>
      <c r="L463">
        <v>10683</v>
      </c>
      <c r="M463" s="114" t="s">
        <v>1236</v>
      </c>
      <c r="N463" s="114" t="s">
        <v>677</v>
      </c>
      <c r="V463" s="114" t="s">
        <v>478</v>
      </c>
      <c r="W463">
        <v>303241</v>
      </c>
    </row>
    <row r="464" spans="7:23" ht="12.75">
      <c r="G464">
        <v>6345</v>
      </c>
      <c r="H464" s="114" t="s">
        <v>975</v>
      </c>
      <c r="I464" s="114" t="s">
        <v>677</v>
      </c>
      <c r="L464">
        <v>10684</v>
      </c>
      <c r="M464" s="114" t="s">
        <v>1235</v>
      </c>
      <c r="N464" s="114" t="s">
        <v>677</v>
      </c>
      <c r="V464" s="114" t="s">
        <v>479</v>
      </c>
      <c r="W464">
        <v>303237</v>
      </c>
    </row>
    <row r="465" spans="7:23" ht="12.75">
      <c r="G465">
        <v>303057</v>
      </c>
      <c r="H465" s="114" t="s">
        <v>976</v>
      </c>
      <c r="I465" s="114" t="s">
        <v>677</v>
      </c>
      <c r="L465">
        <v>10685</v>
      </c>
      <c r="M465" s="114" t="s">
        <v>1242</v>
      </c>
      <c r="N465" s="114" t="s">
        <v>677</v>
      </c>
      <c r="V465" s="114" t="s">
        <v>275</v>
      </c>
      <c r="W465">
        <v>303233</v>
      </c>
    </row>
    <row r="466" spans="7:23" ht="12.75">
      <c r="G466">
        <v>303053</v>
      </c>
      <c r="H466" s="114" t="s">
        <v>122</v>
      </c>
      <c r="I466" s="114" t="s">
        <v>677</v>
      </c>
      <c r="L466">
        <v>10686</v>
      </c>
      <c r="M466" s="114" t="s">
        <v>1241</v>
      </c>
      <c r="N466" s="114" t="s">
        <v>677</v>
      </c>
      <c r="V466" s="114" t="s">
        <v>1012</v>
      </c>
      <c r="W466">
        <v>303229</v>
      </c>
    </row>
    <row r="467" spans="7:23" ht="12.75">
      <c r="G467">
        <v>303049</v>
      </c>
      <c r="H467" s="114" t="s">
        <v>290</v>
      </c>
      <c r="I467" s="114" t="s">
        <v>677</v>
      </c>
      <c r="L467">
        <v>10687</v>
      </c>
      <c r="M467" s="114" t="s">
        <v>1240</v>
      </c>
      <c r="N467" s="114" t="s">
        <v>677</v>
      </c>
      <c r="V467" s="114" t="s">
        <v>1013</v>
      </c>
      <c r="W467">
        <v>303225</v>
      </c>
    </row>
    <row r="468" spans="7:23" ht="12.75">
      <c r="G468">
        <v>303045</v>
      </c>
      <c r="H468" s="114" t="s">
        <v>977</v>
      </c>
      <c r="I468" s="114" t="s">
        <v>677</v>
      </c>
      <c r="L468">
        <v>10688</v>
      </c>
      <c r="M468" s="114" t="s">
        <v>1246</v>
      </c>
      <c r="N468" s="114" t="s">
        <v>677</v>
      </c>
      <c r="V468" s="114" t="s">
        <v>1014</v>
      </c>
      <c r="W468">
        <v>303221</v>
      </c>
    </row>
    <row r="469" spans="7:23" ht="12.75">
      <c r="G469">
        <v>303041</v>
      </c>
      <c r="H469" s="114" t="s">
        <v>978</v>
      </c>
      <c r="I469" s="114" t="s">
        <v>677</v>
      </c>
      <c r="L469">
        <v>10689</v>
      </c>
      <c r="M469" s="114" t="s">
        <v>1249</v>
      </c>
      <c r="N469" s="114" t="s">
        <v>677</v>
      </c>
      <c r="V469" s="114" t="s">
        <v>1015</v>
      </c>
      <c r="W469">
        <v>303217</v>
      </c>
    </row>
    <row r="470" spans="7:23" ht="12.75">
      <c r="G470">
        <v>303037</v>
      </c>
      <c r="H470" s="114" t="s">
        <v>979</v>
      </c>
      <c r="I470" s="114" t="s">
        <v>677</v>
      </c>
      <c r="L470">
        <v>10690</v>
      </c>
      <c r="M470" s="114" t="s">
        <v>1253</v>
      </c>
      <c r="N470" s="114" t="s">
        <v>677</v>
      </c>
      <c r="V470" s="114" t="s">
        <v>1016</v>
      </c>
      <c r="W470">
        <v>303213</v>
      </c>
    </row>
    <row r="471" spans="7:23" ht="12.75">
      <c r="G471">
        <v>6346</v>
      </c>
      <c r="H471" s="114" t="s">
        <v>980</v>
      </c>
      <c r="I471" s="114" t="s">
        <v>677</v>
      </c>
      <c r="L471">
        <v>10691</v>
      </c>
      <c r="M471" s="114" t="s">
        <v>1259</v>
      </c>
      <c r="N471" s="114" t="s">
        <v>677</v>
      </c>
      <c r="V471" s="114" t="s">
        <v>1017</v>
      </c>
      <c r="W471">
        <v>303209</v>
      </c>
    </row>
    <row r="472" spans="7:23" ht="12.75">
      <c r="G472">
        <v>303073</v>
      </c>
      <c r="H472" s="114" t="s">
        <v>291</v>
      </c>
      <c r="I472" s="114" t="s">
        <v>677</v>
      </c>
      <c r="L472">
        <v>10692</v>
      </c>
      <c r="M472" s="114" t="s">
        <v>1258</v>
      </c>
      <c r="N472" s="114" t="s">
        <v>677</v>
      </c>
      <c r="V472" s="114" t="s">
        <v>1018</v>
      </c>
      <c r="W472">
        <v>303205</v>
      </c>
    </row>
    <row r="473" spans="7:23" ht="12.75">
      <c r="G473">
        <v>303069</v>
      </c>
      <c r="H473" s="114" t="s">
        <v>472</v>
      </c>
      <c r="I473" s="114" t="s">
        <v>677</v>
      </c>
      <c r="L473">
        <v>10693</v>
      </c>
      <c r="M473" s="114" t="s">
        <v>1262</v>
      </c>
      <c r="N473" s="114" t="s">
        <v>677</v>
      </c>
      <c r="V473" s="114" t="s">
        <v>1019</v>
      </c>
      <c r="W473">
        <v>303201</v>
      </c>
    </row>
    <row r="474" spans="7:23" ht="12.75">
      <c r="G474">
        <v>303065</v>
      </c>
      <c r="H474" s="114" t="s">
        <v>292</v>
      </c>
      <c r="I474" s="114" t="s">
        <v>677</v>
      </c>
      <c r="L474">
        <v>10694</v>
      </c>
      <c r="M474" s="114" t="s">
        <v>1266</v>
      </c>
      <c r="N474" s="114" t="s">
        <v>677</v>
      </c>
      <c r="V474" s="114" t="s">
        <v>1020</v>
      </c>
      <c r="W474">
        <v>303197</v>
      </c>
    </row>
    <row r="475" spans="7:23" ht="12.75">
      <c r="G475">
        <v>363483</v>
      </c>
      <c r="H475" s="114" t="s">
        <v>5074</v>
      </c>
      <c r="I475" s="114" t="s">
        <v>677</v>
      </c>
      <c r="L475">
        <v>10695</v>
      </c>
      <c r="M475" s="114" t="s">
        <v>1265</v>
      </c>
      <c r="N475" s="114" t="s">
        <v>677</v>
      </c>
      <c r="V475" s="114" t="s">
        <v>1021</v>
      </c>
      <c r="W475">
        <v>303385</v>
      </c>
    </row>
    <row r="476" spans="7:23" ht="12.75">
      <c r="G476">
        <v>303061</v>
      </c>
      <c r="H476" s="114" t="s">
        <v>293</v>
      </c>
      <c r="I476" s="114" t="s">
        <v>677</v>
      </c>
      <c r="L476">
        <v>10696</v>
      </c>
      <c r="M476" s="114" t="s">
        <v>1284</v>
      </c>
      <c r="N476" s="114" t="s">
        <v>677</v>
      </c>
      <c r="V476" s="114" t="s">
        <v>460</v>
      </c>
      <c r="W476">
        <v>303381</v>
      </c>
    </row>
    <row r="477" spans="7:23" ht="12.75">
      <c r="G477">
        <v>6347</v>
      </c>
      <c r="H477" s="114" t="s">
        <v>981</v>
      </c>
      <c r="I477" s="114" t="s">
        <v>677</v>
      </c>
      <c r="L477">
        <v>10697</v>
      </c>
      <c r="M477" s="114" t="s">
        <v>1283</v>
      </c>
      <c r="N477" s="114" t="s">
        <v>677</v>
      </c>
      <c r="V477" s="114" t="s">
        <v>461</v>
      </c>
      <c r="W477">
        <v>303377</v>
      </c>
    </row>
    <row r="478" spans="7:23" ht="12.75">
      <c r="G478">
        <v>303089</v>
      </c>
      <c r="H478" s="114" t="s">
        <v>363</v>
      </c>
      <c r="I478" s="114" t="s">
        <v>677</v>
      </c>
      <c r="L478">
        <v>10698</v>
      </c>
      <c r="M478" s="114" t="s">
        <v>1282</v>
      </c>
      <c r="N478" s="114" t="s">
        <v>677</v>
      </c>
      <c r="V478" s="114" t="s">
        <v>480</v>
      </c>
      <c r="W478">
        <v>303373</v>
      </c>
    </row>
    <row r="479" spans="7:23" ht="12.75">
      <c r="G479">
        <v>303085</v>
      </c>
      <c r="H479" s="114" t="s">
        <v>384</v>
      </c>
      <c r="I479" s="114" t="s">
        <v>677</v>
      </c>
      <c r="L479">
        <v>10699</v>
      </c>
      <c r="M479" s="114" t="s">
        <v>1281</v>
      </c>
      <c r="N479" s="114" t="s">
        <v>677</v>
      </c>
      <c r="V479" s="114" t="s">
        <v>481</v>
      </c>
      <c r="W479">
        <v>303369</v>
      </c>
    </row>
    <row r="480" spans="7:23" ht="12.75">
      <c r="G480">
        <v>303081</v>
      </c>
      <c r="H480" s="114" t="s">
        <v>294</v>
      </c>
      <c r="I480" s="114" t="s">
        <v>677</v>
      </c>
      <c r="L480">
        <v>10700</v>
      </c>
      <c r="M480" s="114" t="s">
        <v>1280</v>
      </c>
      <c r="N480" s="114" t="s">
        <v>677</v>
      </c>
      <c r="V480" s="114" t="s">
        <v>1022</v>
      </c>
      <c r="W480">
        <v>303365</v>
      </c>
    </row>
    <row r="481" spans="7:23" ht="12.75">
      <c r="G481">
        <v>303077</v>
      </c>
      <c r="H481" s="114" t="s">
        <v>982</v>
      </c>
      <c r="I481" s="114" t="s">
        <v>677</v>
      </c>
      <c r="L481">
        <v>10701</v>
      </c>
      <c r="M481" s="114" t="s">
        <v>1279</v>
      </c>
      <c r="N481" s="114" t="s">
        <v>677</v>
      </c>
      <c r="V481" s="114" t="s">
        <v>1023</v>
      </c>
      <c r="W481">
        <v>303361</v>
      </c>
    </row>
    <row r="482" spans="7:23" ht="12.75">
      <c r="G482">
        <v>6348</v>
      </c>
      <c r="H482" s="114" t="s">
        <v>983</v>
      </c>
      <c r="I482" s="114" t="s">
        <v>677</v>
      </c>
      <c r="L482">
        <v>10702</v>
      </c>
      <c r="M482" s="114" t="s">
        <v>1278</v>
      </c>
      <c r="N482" s="114" t="s">
        <v>677</v>
      </c>
      <c r="V482" s="114" t="s">
        <v>1024</v>
      </c>
      <c r="W482">
        <v>303357</v>
      </c>
    </row>
    <row r="483" spans="7:23" ht="12.75">
      <c r="G483">
        <v>303093</v>
      </c>
      <c r="H483" s="114" t="s">
        <v>984</v>
      </c>
      <c r="I483" s="114" t="s">
        <v>677</v>
      </c>
      <c r="L483">
        <v>10703</v>
      </c>
      <c r="M483" s="114" t="s">
        <v>1277</v>
      </c>
      <c r="N483" s="114" t="s">
        <v>677</v>
      </c>
      <c r="V483" s="114" t="s">
        <v>132</v>
      </c>
      <c r="W483">
        <v>303353</v>
      </c>
    </row>
    <row r="484" spans="7:23" ht="12.75">
      <c r="G484">
        <v>6349</v>
      </c>
      <c r="H484" s="114" t="s">
        <v>985</v>
      </c>
      <c r="I484" s="114" t="s">
        <v>677</v>
      </c>
      <c r="L484">
        <v>10704</v>
      </c>
      <c r="M484" s="114" t="s">
        <v>1276</v>
      </c>
      <c r="N484" s="114" t="s">
        <v>677</v>
      </c>
      <c r="V484" s="114" t="s">
        <v>406</v>
      </c>
      <c r="W484">
        <v>303349</v>
      </c>
    </row>
    <row r="485" spans="7:23" ht="12.75">
      <c r="G485">
        <v>303149</v>
      </c>
      <c r="H485" s="114" t="s">
        <v>986</v>
      </c>
      <c r="I485" s="114" t="s">
        <v>677</v>
      </c>
      <c r="L485">
        <v>10705</v>
      </c>
      <c r="M485" s="114" t="s">
        <v>1275</v>
      </c>
      <c r="N485" s="114" t="s">
        <v>677</v>
      </c>
      <c r="V485" s="114" t="s">
        <v>133</v>
      </c>
      <c r="W485">
        <v>303345</v>
      </c>
    </row>
    <row r="486" spans="7:23" ht="12.75">
      <c r="G486">
        <v>303145</v>
      </c>
      <c r="H486" s="114" t="s">
        <v>125</v>
      </c>
      <c r="I486" s="114" t="s">
        <v>677</v>
      </c>
      <c r="L486">
        <v>10706</v>
      </c>
      <c r="M486" s="114" t="s">
        <v>1274</v>
      </c>
      <c r="N486" s="114" t="s">
        <v>677</v>
      </c>
      <c r="V486" s="114" t="s">
        <v>431</v>
      </c>
      <c r="W486">
        <v>303341</v>
      </c>
    </row>
    <row r="487" spans="7:23" ht="12.75">
      <c r="G487">
        <v>399670</v>
      </c>
      <c r="H487" s="114" t="s">
        <v>5075</v>
      </c>
      <c r="I487" s="114" t="s">
        <v>677</v>
      </c>
      <c r="L487">
        <v>10707</v>
      </c>
      <c r="M487" s="114" t="s">
        <v>1273</v>
      </c>
      <c r="N487" s="114" t="s">
        <v>677</v>
      </c>
      <c r="V487" s="114" t="s">
        <v>1025</v>
      </c>
      <c r="W487">
        <v>303337</v>
      </c>
    </row>
    <row r="488" spans="7:23" ht="12.75">
      <c r="G488">
        <v>303141</v>
      </c>
      <c r="H488" s="114" t="s">
        <v>331</v>
      </c>
      <c r="I488" s="114" t="s">
        <v>677</v>
      </c>
      <c r="L488">
        <v>10708</v>
      </c>
      <c r="M488" s="114" t="s">
        <v>1272</v>
      </c>
      <c r="N488" s="114" t="s">
        <v>677</v>
      </c>
      <c r="V488" s="114" t="s">
        <v>134</v>
      </c>
      <c r="W488">
        <v>303333</v>
      </c>
    </row>
    <row r="489" spans="7:23" ht="12.75">
      <c r="G489">
        <v>303137</v>
      </c>
      <c r="H489" s="114" t="s">
        <v>338</v>
      </c>
      <c r="I489" s="114" t="s">
        <v>677</v>
      </c>
      <c r="L489">
        <v>10709</v>
      </c>
      <c r="M489" s="114" t="s">
        <v>1271</v>
      </c>
      <c r="N489" s="114" t="s">
        <v>677</v>
      </c>
      <c r="V489" s="114" t="s">
        <v>341</v>
      </c>
      <c r="W489">
        <v>303329</v>
      </c>
    </row>
    <row r="490" spans="7:23" ht="12.75">
      <c r="G490">
        <v>303133</v>
      </c>
      <c r="H490" s="114" t="s">
        <v>359</v>
      </c>
      <c r="I490" s="114" t="s">
        <v>677</v>
      </c>
      <c r="L490">
        <v>10710</v>
      </c>
      <c r="M490" s="114" t="s">
        <v>1270</v>
      </c>
      <c r="N490" s="114" t="s">
        <v>677</v>
      </c>
      <c r="V490" s="114" t="s">
        <v>409</v>
      </c>
      <c r="W490">
        <v>303325</v>
      </c>
    </row>
    <row r="491" spans="7:23" ht="12.75">
      <c r="G491">
        <v>303129</v>
      </c>
      <c r="H491" s="114" t="s">
        <v>987</v>
      </c>
      <c r="I491" s="114" t="s">
        <v>677</v>
      </c>
      <c r="L491">
        <v>10711</v>
      </c>
      <c r="M491" s="114" t="s">
        <v>1269</v>
      </c>
      <c r="N491" s="114" t="s">
        <v>677</v>
      </c>
      <c r="V491" s="114" t="s">
        <v>1026</v>
      </c>
      <c r="W491">
        <v>303321</v>
      </c>
    </row>
    <row r="492" spans="7:23" ht="12.75">
      <c r="G492">
        <v>303125</v>
      </c>
      <c r="H492" s="114" t="s">
        <v>988</v>
      </c>
      <c r="I492" s="114" t="s">
        <v>677</v>
      </c>
      <c r="L492">
        <v>10717</v>
      </c>
      <c r="M492" s="114" t="s">
        <v>1300</v>
      </c>
      <c r="N492" s="114" t="s">
        <v>677</v>
      </c>
      <c r="V492" s="114" t="s">
        <v>135</v>
      </c>
      <c r="W492">
        <v>303317</v>
      </c>
    </row>
    <row r="493" spans="7:23" ht="12.75">
      <c r="G493">
        <v>303121</v>
      </c>
      <c r="H493" s="114" t="s">
        <v>126</v>
      </c>
      <c r="I493" s="114" t="s">
        <v>677</v>
      </c>
      <c r="L493">
        <v>10718</v>
      </c>
      <c r="M493" s="114" t="s">
        <v>1299</v>
      </c>
      <c r="N493" s="114" t="s">
        <v>677</v>
      </c>
      <c r="V493" s="114" t="s">
        <v>1</v>
      </c>
      <c r="W493">
        <v>303313</v>
      </c>
    </row>
    <row r="494" spans="7:23" ht="12.75">
      <c r="G494">
        <v>303117</v>
      </c>
      <c r="H494" s="114" t="s">
        <v>989</v>
      </c>
      <c r="I494" s="114" t="s">
        <v>677</v>
      </c>
      <c r="L494">
        <v>10719</v>
      </c>
      <c r="M494" s="114" t="s">
        <v>1298</v>
      </c>
      <c r="N494" s="114" t="s">
        <v>677</v>
      </c>
      <c r="V494" s="114" t="s">
        <v>5080</v>
      </c>
      <c r="W494">
        <v>401070</v>
      </c>
    </row>
    <row r="495" spans="7:23" ht="12.75">
      <c r="G495">
        <v>303113</v>
      </c>
      <c r="H495" s="114" t="s">
        <v>990</v>
      </c>
      <c r="I495" s="114" t="s">
        <v>677</v>
      </c>
      <c r="L495">
        <v>10720</v>
      </c>
      <c r="M495" s="114" t="s">
        <v>1297</v>
      </c>
      <c r="N495" s="114" t="s">
        <v>677</v>
      </c>
      <c r="V495" s="114" t="s">
        <v>136</v>
      </c>
      <c r="W495">
        <v>303309</v>
      </c>
    </row>
    <row r="496" spans="7:23" ht="12.75">
      <c r="G496">
        <v>303109</v>
      </c>
      <c r="H496" s="114" t="s">
        <v>476</v>
      </c>
      <c r="I496" s="114" t="s">
        <v>677</v>
      </c>
      <c r="L496">
        <v>10721</v>
      </c>
      <c r="M496" s="114" t="s">
        <v>1296</v>
      </c>
      <c r="N496" s="114" t="s">
        <v>677</v>
      </c>
      <c r="V496" s="114" t="s">
        <v>137</v>
      </c>
      <c r="W496">
        <v>303305</v>
      </c>
    </row>
    <row r="497" spans="7:23" ht="12.75">
      <c r="G497">
        <v>303105</v>
      </c>
      <c r="H497" s="114" t="s">
        <v>513</v>
      </c>
      <c r="I497" s="114" t="s">
        <v>677</v>
      </c>
      <c r="L497">
        <v>10722</v>
      </c>
      <c r="M497" s="114" t="s">
        <v>1295</v>
      </c>
      <c r="N497" s="114" t="s">
        <v>677</v>
      </c>
      <c r="V497" s="114" t="s">
        <v>1027</v>
      </c>
      <c r="W497">
        <v>303301</v>
      </c>
    </row>
    <row r="498" spans="7:23" ht="12.75">
      <c r="G498">
        <v>416269</v>
      </c>
      <c r="H498" s="114" t="s">
        <v>5076</v>
      </c>
      <c r="I498" s="114" t="s">
        <v>677</v>
      </c>
      <c r="L498">
        <v>10723</v>
      </c>
      <c r="M498" s="114" t="s">
        <v>1294</v>
      </c>
      <c r="N498" s="114" t="s">
        <v>677</v>
      </c>
      <c r="V498" s="114" t="s">
        <v>364</v>
      </c>
      <c r="W498">
        <v>303297</v>
      </c>
    </row>
    <row r="499" spans="7:23" ht="12.75">
      <c r="G499">
        <v>303101</v>
      </c>
      <c r="H499" s="114" t="s">
        <v>991</v>
      </c>
      <c r="I499" s="114" t="s">
        <v>677</v>
      </c>
      <c r="L499">
        <v>10724</v>
      </c>
      <c r="M499" s="114" t="s">
        <v>1293</v>
      </c>
      <c r="N499" s="114" t="s">
        <v>677</v>
      </c>
      <c r="V499" s="114" t="s">
        <v>1028</v>
      </c>
      <c r="W499">
        <v>303293</v>
      </c>
    </row>
    <row r="500" spans="7:23" ht="12.75">
      <c r="G500">
        <v>415669</v>
      </c>
      <c r="H500" s="114" t="s">
        <v>5077</v>
      </c>
      <c r="I500" s="114" t="s">
        <v>677</v>
      </c>
      <c r="L500">
        <v>10725</v>
      </c>
      <c r="M500" s="114" t="s">
        <v>1292</v>
      </c>
      <c r="N500" s="114" t="s">
        <v>677</v>
      </c>
      <c r="V500" s="114" t="s">
        <v>1029</v>
      </c>
      <c r="W500">
        <v>303481</v>
      </c>
    </row>
    <row r="501" spans="7:23" ht="12.75">
      <c r="G501">
        <v>303097</v>
      </c>
      <c r="H501" s="114" t="s">
        <v>422</v>
      </c>
      <c r="I501" s="114" t="s">
        <v>677</v>
      </c>
      <c r="L501">
        <v>10726</v>
      </c>
      <c r="M501" s="114" t="s">
        <v>1291</v>
      </c>
      <c r="N501" s="114" t="s">
        <v>677</v>
      </c>
      <c r="V501" s="114" t="s">
        <v>1030</v>
      </c>
      <c r="W501">
        <v>303477</v>
      </c>
    </row>
    <row r="502" spans="7:23" ht="12.75">
      <c r="G502">
        <v>6350</v>
      </c>
      <c r="H502" s="114" t="s">
        <v>992</v>
      </c>
      <c r="I502" s="114" t="s">
        <v>677</v>
      </c>
      <c r="L502">
        <v>10727</v>
      </c>
      <c r="M502" s="114" t="s">
        <v>1290</v>
      </c>
      <c r="N502" s="114" t="s">
        <v>677</v>
      </c>
      <c r="V502" s="114" t="s">
        <v>337</v>
      </c>
      <c r="W502">
        <v>303473</v>
      </c>
    </row>
    <row r="503" spans="7:23" ht="12.75">
      <c r="G503">
        <v>349272</v>
      </c>
      <c r="H503" s="114" t="s">
        <v>4801</v>
      </c>
      <c r="I503" s="114" t="s">
        <v>677</v>
      </c>
      <c r="L503">
        <v>10728</v>
      </c>
      <c r="M503" s="114" t="s">
        <v>1303</v>
      </c>
      <c r="N503" s="114" t="s">
        <v>677</v>
      </c>
      <c r="V503" s="114" t="s">
        <v>138</v>
      </c>
      <c r="W503">
        <v>303469</v>
      </c>
    </row>
    <row r="504" spans="7:23" ht="12.75">
      <c r="G504">
        <v>6351</v>
      </c>
      <c r="H504" s="114" t="s">
        <v>993</v>
      </c>
      <c r="I504" s="114" t="s">
        <v>677</v>
      </c>
      <c r="L504">
        <v>10729</v>
      </c>
      <c r="M504" s="114" t="s">
        <v>1302</v>
      </c>
      <c r="N504" s="114" t="s">
        <v>677</v>
      </c>
      <c r="V504" s="114" t="s">
        <v>317</v>
      </c>
      <c r="W504">
        <v>303465</v>
      </c>
    </row>
    <row r="505" spans="7:23" ht="12.75">
      <c r="G505">
        <v>303165</v>
      </c>
      <c r="H505" s="114" t="s">
        <v>339</v>
      </c>
      <c r="I505" s="114" t="s">
        <v>677</v>
      </c>
      <c r="L505">
        <v>10730</v>
      </c>
      <c r="M505" s="114" t="s">
        <v>1309</v>
      </c>
      <c r="N505" s="114" t="s">
        <v>677</v>
      </c>
      <c r="V505" s="114" t="s">
        <v>1031</v>
      </c>
      <c r="W505">
        <v>303461</v>
      </c>
    </row>
    <row r="506" spans="7:23" ht="12.75">
      <c r="G506">
        <v>303161</v>
      </c>
      <c r="H506" s="114" t="s">
        <v>340</v>
      </c>
      <c r="I506" s="114" t="s">
        <v>677</v>
      </c>
      <c r="L506">
        <v>10866</v>
      </c>
      <c r="M506" s="114" t="s">
        <v>1147</v>
      </c>
      <c r="N506" s="114" t="s">
        <v>677</v>
      </c>
      <c r="V506" s="114" t="s">
        <v>1032</v>
      </c>
      <c r="W506">
        <v>303457</v>
      </c>
    </row>
    <row r="507" spans="7:23" ht="12.75">
      <c r="G507">
        <v>303157</v>
      </c>
      <c r="H507" s="114" t="s">
        <v>994</v>
      </c>
      <c r="I507" s="114" t="s">
        <v>677</v>
      </c>
      <c r="L507">
        <v>10867</v>
      </c>
      <c r="M507" s="114" t="s">
        <v>1151</v>
      </c>
      <c r="N507" s="114" t="s">
        <v>677</v>
      </c>
      <c r="V507" s="114" t="s">
        <v>493</v>
      </c>
      <c r="W507">
        <v>303453</v>
      </c>
    </row>
    <row r="508" spans="7:23" ht="12.75">
      <c r="G508">
        <v>303153</v>
      </c>
      <c r="H508" s="114" t="s">
        <v>539</v>
      </c>
      <c r="I508" s="114" t="s">
        <v>677</v>
      </c>
      <c r="L508">
        <v>10868</v>
      </c>
      <c r="M508" s="114" t="s">
        <v>1152</v>
      </c>
      <c r="N508" s="114" t="s">
        <v>677</v>
      </c>
      <c r="V508" s="114" t="s">
        <v>494</v>
      </c>
      <c r="W508">
        <v>303449</v>
      </c>
    </row>
    <row r="509" spans="7:23" ht="12.75">
      <c r="G509">
        <v>6352</v>
      </c>
      <c r="H509" s="114" t="s">
        <v>995</v>
      </c>
      <c r="I509" s="114" t="s">
        <v>677</v>
      </c>
      <c r="L509">
        <v>10869</v>
      </c>
      <c r="M509" s="114" t="s">
        <v>1175</v>
      </c>
      <c r="N509" s="114" t="s">
        <v>677</v>
      </c>
      <c r="V509" s="114" t="s">
        <v>495</v>
      </c>
      <c r="W509">
        <v>303445</v>
      </c>
    </row>
    <row r="510" spans="7:23" ht="12.75">
      <c r="G510">
        <v>303177</v>
      </c>
      <c r="H510" s="114" t="s">
        <v>996</v>
      </c>
      <c r="I510" s="114" t="s">
        <v>677</v>
      </c>
      <c r="L510">
        <v>10870</v>
      </c>
      <c r="M510" s="114" t="s">
        <v>1472</v>
      </c>
      <c r="N510" s="114" t="s">
        <v>677</v>
      </c>
      <c r="V510" s="114" t="s">
        <v>496</v>
      </c>
      <c r="W510">
        <v>303441</v>
      </c>
    </row>
    <row r="511" spans="7:23" ht="12.75">
      <c r="G511">
        <v>303173</v>
      </c>
      <c r="H511" s="114" t="s">
        <v>374</v>
      </c>
      <c r="I511" s="114" t="s">
        <v>677</v>
      </c>
      <c r="L511">
        <v>10871</v>
      </c>
      <c r="M511" s="114" t="s">
        <v>1310</v>
      </c>
      <c r="N511" s="114" t="s">
        <v>677</v>
      </c>
      <c r="V511" s="114" t="s">
        <v>497</v>
      </c>
      <c r="W511">
        <v>303437</v>
      </c>
    </row>
    <row r="512" spans="7:23" ht="12.75">
      <c r="G512">
        <v>303169</v>
      </c>
      <c r="H512" s="114" t="s">
        <v>519</v>
      </c>
      <c r="I512" s="114" t="s">
        <v>677</v>
      </c>
      <c r="L512">
        <v>10872</v>
      </c>
      <c r="M512" s="114" t="s">
        <v>1311</v>
      </c>
      <c r="N512" s="114" t="s">
        <v>677</v>
      </c>
      <c r="V512" s="114" t="s">
        <v>1033</v>
      </c>
      <c r="W512">
        <v>303433</v>
      </c>
    </row>
    <row r="513" spans="7:23" ht="12.75">
      <c r="G513">
        <v>6353</v>
      </c>
      <c r="H513" s="114" t="s">
        <v>997</v>
      </c>
      <c r="I513" s="114" t="s">
        <v>677</v>
      </c>
      <c r="L513">
        <v>10873</v>
      </c>
      <c r="M513" s="114" t="s">
        <v>1312</v>
      </c>
      <c r="N513" s="114" t="s">
        <v>677</v>
      </c>
      <c r="V513" s="114" t="s">
        <v>139</v>
      </c>
      <c r="W513">
        <v>303429</v>
      </c>
    </row>
    <row r="514" spans="7:23" ht="12.75">
      <c r="G514">
        <v>6354</v>
      </c>
      <c r="H514" s="114" t="s">
        <v>998</v>
      </c>
      <c r="I514" s="114" t="s">
        <v>677</v>
      </c>
      <c r="L514">
        <v>10874</v>
      </c>
      <c r="M514" s="114" t="s">
        <v>1313</v>
      </c>
      <c r="N514" s="114" t="s">
        <v>677</v>
      </c>
      <c r="V514" s="114" t="s">
        <v>140</v>
      </c>
      <c r="W514">
        <v>303425</v>
      </c>
    </row>
    <row r="515" spans="7:23" ht="12.75">
      <c r="G515">
        <v>6355</v>
      </c>
      <c r="H515" s="114" t="s">
        <v>999</v>
      </c>
      <c r="I515" s="114" t="s">
        <v>677</v>
      </c>
      <c r="L515">
        <v>10875</v>
      </c>
      <c r="M515" s="114" t="s">
        <v>1314</v>
      </c>
      <c r="N515" s="114" t="s">
        <v>677</v>
      </c>
      <c r="V515" s="114" t="s">
        <v>1034</v>
      </c>
      <c r="W515">
        <v>303421</v>
      </c>
    </row>
    <row r="516" spans="7:23" ht="12.75">
      <c r="G516">
        <v>303181</v>
      </c>
      <c r="H516" s="114" t="s">
        <v>414</v>
      </c>
      <c r="I516" s="114" t="s">
        <v>677</v>
      </c>
      <c r="L516">
        <v>10877</v>
      </c>
      <c r="M516" s="114" t="s">
        <v>1315</v>
      </c>
      <c r="N516" s="114" t="s">
        <v>677</v>
      </c>
      <c r="V516" s="114" t="s">
        <v>1035</v>
      </c>
      <c r="W516">
        <v>303417</v>
      </c>
    </row>
    <row r="517" spans="7:23" ht="12.75">
      <c r="G517">
        <v>303185</v>
      </c>
      <c r="H517" s="114" t="s">
        <v>415</v>
      </c>
      <c r="I517" s="114" t="s">
        <v>677</v>
      </c>
      <c r="L517">
        <v>10878</v>
      </c>
      <c r="M517" s="114" t="s">
        <v>1316</v>
      </c>
      <c r="N517" s="114" t="s">
        <v>677</v>
      </c>
      <c r="V517" s="114" t="s">
        <v>289</v>
      </c>
      <c r="W517">
        <v>303413</v>
      </c>
    </row>
    <row r="518" spans="7:23" ht="12.75">
      <c r="G518">
        <v>6356</v>
      </c>
      <c r="H518" s="114" t="s">
        <v>1000</v>
      </c>
      <c r="I518" s="114" t="s">
        <v>677</v>
      </c>
      <c r="L518">
        <v>10879</v>
      </c>
      <c r="M518" s="114" t="s">
        <v>1317</v>
      </c>
      <c r="N518" s="114" t="s">
        <v>677</v>
      </c>
      <c r="V518" s="114" t="s">
        <v>333</v>
      </c>
      <c r="W518">
        <v>303409</v>
      </c>
    </row>
    <row r="519" spans="7:23" ht="12.75">
      <c r="G519">
        <v>6357</v>
      </c>
      <c r="H519" s="114" t="s">
        <v>1001</v>
      </c>
      <c r="I519" s="114" t="s">
        <v>677</v>
      </c>
      <c r="L519">
        <v>10880</v>
      </c>
      <c r="M519" s="114" t="s">
        <v>1318</v>
      </c>
      <c r="N519" s="114" t="s">
        <v>677</v>
      </c>
      <c r="V519" s="114" t="s">
        <v>334</v>
      </c>
      <c r="W519">
        <v>303405</v>
      </c>
    </row>
    <row r="520" spans="7:23" ht="12.75">
      <c r="G520">
        <v>6358</v>
      </c>
      <c r="H520" s="114" t="s">
        <v>1002</v>
      </c>
      <c r="I520" s="114" t="s">
        <v>677</v>
      </c>
      <c r="L520">
        <v>10881</v>
      </c>
      <c r="M520" s="114" t="s">
        <v>1319</v>
      </c>
      <c r="N520" s="114" t="s">
        <v>677</v>
      </c>
      <c r="V520" s="114" t="s">
        <v>358</v>
      </c>
      <c r="W520">
        <v>303401</v>
      </c>
    </row>
    <row r="521" spans="7:23" ht="12.75">
      <c r="G521">
        <v>303193</v>
      </c>
      <c r="H521" s="114" t="s">
        <v>1003</v>
      </c>
      <c r="I521" s="114" t="s">
        <v>677</v>
      </c>
      <c r="L521">
        <v>10882</v>
      </c>
      <c r="M521" s="114" t="s">
        <v>1321</v>
      </c>
      <c r="N521" s="114" t="s">
        <v>677</v>
      </c>
      <c r="V521" s="114" t="s">
        <v>361</v>
      </c>
      <c r="W521">
        <v>303397</v>
      </c>
    </row>
    <row r="522" spans="7:23" ht="12.75">
      <c r="G522">
        <v>416671</v>
      </c>
      <c r="H522" s="114" t="s">
        <v>5078</v>
      </c>
      <c r="I522" s="114" t="s">
        <v>677</v>
      </c>
      <c r="L522">
        <v>10883</v>
      </c>
      <c r="M522" s="114" t="s">
        <v>1322</v>
      </c>
      <c r="N522" s="114" t="s">
        <v>677</v>
      </c>
      <c r="V522" s="114" t="s">
        <v>412</v>
      </c>
      <c r="W522">
        <v>303393</v>
      </c>
    </row>
    <row r="523" spans="7:23" ht="12.75">
      <c r="G523">
        <v>303189</v>
      </c>
      <c r="H523" s="114" t="s">
        <v>287</v>
      </c>
      <c r="I523" s="114" t="s">
        <v>677</v>
      </c>
      <c r="L523">
        <v>10884</v>
      </c>
      <c r="M523" s="114" t="s">
        <v>1324</v>
      </c>
      <c r="N523" s="114" t="s">
        <v>677</v>
      </c>
      <c r="V523" s="114" t="s">
        <v>410</v>
      </c>
      <c r="W523">
        <v>303389</v>
      </c>
    </row>
    <row r="524" spans="7:23" ht="12.75">
      <c r="G524">
        <v>6359</v>
      </c>
      <c r="H524" s="114" t="s">
        <v>1004</v>
      </c>
      <c r="I524" s="114" t="s">
        <v>677</v>
      </c>
      <c r="L524">
        <v>10885</v>
      </c>
      <c r="M524" s="114" t="s">
        <v>1326</v>
      </c>
      <c r="N524" s="114" t="s">
        <v>677</v>
      </c>
      <c r="V524" s="114" t="s">
        <v>1036</v>
      </c>
      <c r="W524">
        <v>303577</v>
      </c>
    </row>
    <row r="525" spans="7:23" ht="12.75">
      <c r="G525">
        <v>303289</v>
      </c>
      <c r="H525" s="114" t="s">
        <v>1005</v>
      </c>
      <c r="I525" s="114" t="s">
        <v>677</v>
      </c>
      <c r="L525">
        <v>10886</v>
      </c>
      <c r="M525" s="114" t="s">
        <v>1327</v>
      </c>
      <c r="N525" s="114" t="s">
        <v>677</v>
      </c>
      <c r="V525" s="114" t="s">
        <v>447</v>
      </c>
      <c r="W525">
        <v>303573</v>
      </c>
    </row>
    <row r="526" spans="7:23" ht="12.75">
      <c r="G526">
        <v>303285</v>
      </c>
      <c r="H526" s="114" t="s">
        <v>1006</v>
      </c>
      <c r="I526" s="114" t="s">
        <v>677</v>
      </c>
      <c r="L526">
        <v>10887</v>
      </c>
      <c r="M526" s="114" t="s">
        <v>1328</v>
      </c>
      <c r="N526" s="114" t="s">
        <v>677</v>
      </c>
      <c r="V526" s="114" t="s">
        <v>448</v>
      </c>
      <c r="W526">
        <v>303569</v>
      </c>
    </row>
    <row r="527" spans="7:23" ht="12.75">
      <c r="G527">
        <v>303281</v>
      </c>
      <c r="H527" s="114" t="s">
        <v>131</v>
      </c>
      <c r="I527" s="114" t="s">
        <v>677</v>
      </c>
      <c r="L527">
        <v>10888</v>
      </c>
      <c r="M527" s="114" t="s">
        <v>1329</v>
      </c>
      <c r="N527" s="114" t="s">
        <v>677</v>
      </c>
      <c r="V527" s="114" t="s">
        <v>483</v>
      </c>
      <c r="W527">
        <v>303565</v>
      </c>
    </row>
    <row r="528" spans="7:23" ht="12.75">
      <c r="G528">
        <v>303277</v>
      </c>
      <c r="H528" s="114" t="s">
        <v>532</v>
      </c>
      <c r="I528" s="114" t="s">
        <v>677</v>
      </c>
      <c r="L528">
        <v>10889</v>
      </c>
      <c r="M528" s="114" t="s">
        <v>1330</v>
      </c>
      <c r="N528" s="114" t="s">
        <v>677</v>
      </c>
      <c r="V528" s="114" t="s">
        <v>484</v>
      </c>
      <c r="W528">
        <v>303561</v>
      </c>
    </row>
    <row r="529" spans="7:23" ht="12.75">
      <c r="G529">
        <v>303273</v>
      </c>
      <c r="H529" s="114" t="s">
        <v>1007</v>
      </c>
      <c r="I529" s="114" t="s">
        <v>677</v>
      </c>
      <c r="L529">
        <v>10890</v>
      </c>
      <c r="M529" s="114" t="s">
        <v>1331</v>
      </c>
      <c r="N529" s="114" t="s">
        <v>677</v>
      </c>
      <c r="V529" s="114" t="s">
        <v>485</v>
      </c>
      <c r="W529">
        <v>303557</v>
      </c>
    </row>
    <row r="530" spans="7:23" ht="12.75">
      <c r="G530">
        <v>303269</v>
      </c>
      <c r="H530" s="114" t="s">
        <v>492</v>
      </c>
      <c r="I530" s="114" t="s">
        <v>677</v>
      </c>
      <c r="L530">
        <v>10891</v>
      </c>
      <c r="M530" s="114" t="s">
        <v>1332</v>
      </c>
      <c r="N530" s="114" t="s">
        <v>677</v>
      </c>
      <c r="V530" s="114" t="s">
        <v>500</v>
      </c>
      <c r="W530">
        <v>303553</v>
      </c>
    </row>
    <row r="531" spans="7:23" ht="12.75">
      <c r="G531">
        <v>303265</v>
      </c>
      <c r="H531" s="114" t="s">
        <v>1008</v>
      </c>
      <c r="I531" s="114" t="s">
        <v>677</v>
      </c>
      <c r="L531">
        <v>10892</v>
      </c>
      <c r="M531" s="114" t="s">
        <v>1333</v>
      </c>
      <c r="N531" s="114" t="s">
        <v>677</v>
      </c>
      <c r="V531" s="114" t="s">
        <v>508</v>
      </c>
      <c r="W531">
        <v>303549</v>
      </c>
    </row>
    <row r="532" spans="7:23" ht="12.75">
      <c r="G532">
        <v>303261</v>
      </c>
      <c r="H532" s="114" t="s">
        <v>1009</v>
      </c>
      <c r="I532" s="114" t="s">
        <v>677</v>
      </c>
      <c r="L532">
        <v>10893</v>
      </c>
      <c r="M532" s="114" t="s">
        <v>1334</v>
      </c>
      <c r="N532" s="114" t="s">
        <v>677</v>
      </c>
      <c r="V532" s="114" t="s">
        <v>528</v>
      </c>
      <c r="W532">
        <v>303545</v>
      </c>
    </row>
    <row r="533" spans="7:23" ht="12.75">
      <c r="G533">
        <v>303257</v>
      </c>
      <c r="H533" s="114" t="s">
        <v>1010</v>
      </c>
      <c r="I533" s="114" t="s">
        <v>677</v>
      </c>
      <c r="L533">
        <v>10894</v>
      </c>
      <c r="M533" s="114" t="s">
        <v>1335</v>
      </c>
      <c r="N533" s="114" t="s">
        <v>677</v>
      </c>
      <c r="V533" s="114" t="s">
        <v>534</v>
      </c>
      <c r="W533">
        <v>303541</v>
      </c>
    </row>
    <row r="534" spans="7:23" ht="12.75">
      <c r="G534">
        <v>362069</v>
      </c>
      <c r="H534" s="114" t="s">
        <v>5079</v>
      </c>
      <c r="I534" s="114" t="s">
        <v>677</v>
      </c>
      <c r="L534">
        <v>10895</v>
      </c>
      <c r="M534" s="114" t="s">
        <v>1336</v>
      </c>
      <c r="N534" s="114" t="s">
        <v>677</v>
      </c>
      <c r="V534" s="114" t="s">
        <v>4734</v>
      </c>
      <c r="W534">
        <v>325669</v>
      </c>
    </row>
    <row r="535" spans="7:23" ht="12.75">
      <c r="G535">
        <v>303253</v>
      </c>
      <c r="H535" s="114" t="s">
        <v>393</v>
      </c>
      <c r="I535" s="114" t="s">
        <v>677</v>
      </c>
      <c r="L535">
        <v>10896</v>
      </c>
      <c r="M535" s="114" t="s">
        <v>1337</v>
      </c>
      <c r="N535" s="114" t="s">
        <v>677</v>
      </c>
      <c r="V535" s="114" t="s">
        <v>5081</v>
      </c>
      <c r="W535">
        <v>402271</v>
      </c>
    </row>
    <row r="536" spans="7:23" ht="12.75">
      <c r="G536">
        <v>303249</v>
      </c>
      <c r="H536" s="114" t="s">
        <v>411</v>
      </c>
      <c r="I536" s="114" t="s">
        <v>677</v>
      </c>
      <c r="L536">
        <v>10897</v>
      </c>
      <c r="M536" s="114" t="s">
        <v>1338</v>
      </c>
      <c r="N536" s="114" t="s">
        <v>677</v>
      </c>
      <c r="V536" s="114" t="s">
        <v>5082</v>
      </c>
      <c r="W536">
        <v>415270</v>
      </c>
    </row>
    <row r="537" spans="7:23" ht="12.75">
      <c r="G537">
        <v>303245</v>
      </c>
      <c r="H537" s="114" t="s">
        <v>1011</v>
      </c>
      <c r="I537" s="114" t="s">
        <v>677</v>
      </c>
      <c r="L537">
        <v>10898</v>
      </c>
      <c r="M537" s="114" t="s">
        <v>1339</v>
      </c>
      <c r="N537" s="114" t="s">
        <v>677</v>
      </c>
      <c r="V537" s="114" t="s">
        <v>522</v>
      </c>
      <c r="W537">
        <v>303537</v>
      </c>
    </row>
    <row r="538" spans="7:23" ht="12.75">
      <c r="G538">
        <v>303241</v>
      </c>
      <c r="H538" s="114" t="s">
        <v>478</v>
      </c>
      <c r="I538" s="114" t="s">
        <v>677</v>
      </c>
      <c r="L538">
        <v>10899</v>
      </c>
      <c r="M538" s="114" t="s">
        <v>1341</v>
      </c>
      <c r="N538" s="114" t="s">
        <v>677</v>
      </c>
      <c r="V538" s="114" t="s">
        <v>320</v>
      </c>
      <c r="W538">
        <v>303533</v>
      </c>
    </row>
    <row r="539" spans="7:23" ht="12.75">
      <c r="G539">
        <v>303237</v>
      </c>
      <c r="H539" s="114" t="s">
        <v>479</v>
      </c>
      <c r="I539" s="114" t="s">
        <v>677</v>
      </c>
      <c r="L539">
        <v>10900</v>
      </c>
      <c r="M539" s="114" t="s">
        <v>1342</v>
      </c>
      <c r="N539" s="114" t="s">
        <v>677</v>
      </c>
      <c r="V539" s="114" t="s">
        <v>1037</v>
      </c>
      <c r="W539">
        <v>303529</v>
      </c>
    </row>
    <row r="540" spans="7:23" ht="12.75">
      <c r="G540">
        <v>303233</v>
      </c>
      <c r="H540" s="114" t="s">
        <v>275</v>
      </c>
      <c r="I540" s="114" t="s">
        <v>677</v>
      </c>
      <c r="L540">
        <v>10901</v>
      </c>
      <c r="M540" s="114" t="s">
        <v>1343</v>
      </c>
      <c r="N540" s="114" t="s">
        <v>677</v>
      </c>
      <c r="V540" s="114" t="s">
        <v>1038</v>
      </c>
      <c r="W540">
        <v>303525</v>
      </c>
    </row>
    <row r="541" spans="7:23" ht="12.75">
      <c r="G541">
        <v>303229</v>
      </c>
      <c r="H541" s="114" t="s">
        <v>1012</v>
      </c>
      <c r="I541" s="114" t="s">
        <v>677</v>
      </c>
      <c r="L541">
        <v>10902</v>
      </c>
      <c r="M541" s="114" t="s">
        <v>1344</v>
      </c>
      <c r="N541" s="114" t="s">
        <v>677</v>
      </c>
      <c r="V541" s="114" t="s">
        <v>1039</v>
      </c>
      <c r="W541">
        <v>303521</v>
      </c>
    </row>
    <row r="542" spans="7:23" ht="12.75">
      <c r="G542">
        <v>303225</v>
      </c>
      <c r="H542" s="114" t="s">
        <v>1013</v>
      </c>
      <c r="I542" s="114" t="s">
        <v>677</v>
      </c>
      <c r="L542">
        <v>10903</v>
      </c>
      <c r="M542" s="114" t="s">
        <v>1346</v>
      </c>
      <c r="N542" s="114" t="s">
        <v>677</v>
      </c>
      <c r="V542" s="114" t="s">
        <v>1040</v>
      </c>
      <c r="W542">
        <v>303517</v>
      </c>
    </row>
    <row r="543" spans="7:23" ht="12.75">
      <c r="G543">
        <v>303221</v>
      </c>
      <c r="H543" s="114" t="s">
        <v>1014</v>
      </c>
      <c r="I543" s="114" t="s">
        <v>677</v>
      </c>
      <c r="L543">
        <v>10904</v>
      </c>
      <c r="M543" s="114" t="s">
        <v>1347</v>
      </c>
      <c r="N543" s="114" t="s">
        <v>677</v>
      </c>
      <c r="V543" s="114" t="s">
        <v>1041</v>
      </c>
      <c r="W543">
        <v>303513</v>
      </c>
    </row>
    <row r="544" spans="7:23" ht="12.75">
      <c r="G544">
        <v>303217</v>
      </c>
      <c r="H544" s="114" t="s">
        <v>1015</v>
      </c>
      <c r="I544" s="114" t="s">
        <v>677</v>
      </c>
      <c r="L544">
        <v>10905</v>
      </c>
      <c r="M544" s="114" t="s">
        <v>1348</v>
      </c>
      <c r="N544" s="114" t="s">
        <v>677</v>
      </c>
      <c r="V544" s="114" t="s">
        <v>1042</v>
      </c>
      <c r="W544">
        <v>303509</v>
      </c>
    </row>
    <row r="545" spans="7:23" ht="12.75">
      <c r="G545">
        <v>303213</v>
      </c>
      <c r="H545" s="114" t="s">
        <v>1016</v>
      </c>
      <c r="I545" s="114" t="s">
        <v>677</v>
      </c>
      <c r="L545">
        <v>10906</v>
      </c>
      <c r="M545" s="114" t="s">
        <v>1349</v>
      </c>
      <c r="N545" s="114" t="s">
        <v>677</v>
      </c>
      <c r="V545" s="114" t="s">
        <v>1043</v>
      </c>
      <c r="W545">
        <v>303505</v>
      </c>
    </row>
    <row r="546" spans="7:23" ht="12.75">
      <c r="G546">
        <v>303209</v>
      </c>
      <c r="H546" s="114" t="s">
        <v>1017</v>
      </c>
      <c r="I546" s="114" t="s">
        <v>677</v>
      </c>
      <c r="L546">
        <v>10907</v>
      </c>
      <c r="M546" s="114" t="s">
        <v>1351</v>
      </c>
      <c r="N546" s="114" t="s">
        <v>677</v>
      </c>
      <c r="V546" s="114" t="s">
        <v>1044</v>
      </c>
      <c r="W546">
        <v>303501</v>
      </c>
    </row>
    <row r="547" spans="7:23" ht="12.75">
      <c r="G547">
        <v>303205</v>
      </c>
      <c r="H547" s="114" t="s">
        <v>1018</v>
      </c>
      <c r="I547" s="114" t="s">
        <v>677</v>
      </c>
      <c r="L547">
        <v>10908</v>
      </c>
      <c r="M547" s="114" t="s">
        <v>1352</v>
      </c>
      <c r="N547" s="114" t="s">
        <v>677</v>
      </c>
      <c r="V547" s="114" t="s">
        <v>1045</v>
      </c>
      <c r="W547">
        <v>303497</v>
      </c>
    </row>
    <row r="548" spans="7:23" ht="12.75">
      <c r="G548">
        <v>303201</v>
      </c>
      <c r="H548" s="114" t="s">
        <v>1019</v>
      </c>
      <c r="I548" s="114" t="s">
        <v>677</v>
      </c>
      <c r="L548">
        <v>10909</v>
      </c>
      <c r="M548" s="114" t="s">
        <v>1353</v>
      </c>
      <c r="N548" s="114" t="s">
        <v>677</v>
      </c>
      <c r="V548" s="114" t="s">
        <v>1046</v>
      </c>
      <c r="W548">
        <v>303493</v>
      </c>
    </row>
    <row r="549" spans="7:23" ht="12.75">
      <c r="G549">
        <v>303197</v>
      </c>
      <c r="H549" s="114" t="s">
        <v>1020</v>
      </c>
      <c r="I549" s="114" t="s">
        <v>677</v>
      </c>
      <c r="L549">
        <v>10910</v>
      </c>
      <c r="M549" s="114" t="s">
        <v>1354</v>
      </c>
      <c r="N549" s="114" t="s">
        <v>677</v>
      </c>
      <c r="V549" s="114" t="s">
        <v>1047</v>
      </c>
      <c r="W549">
        <v>303489</v>
      </c>
    </row>
    <row r="550" spans="7:23" ht="12.75">
      <c r="G550">
        <v>303385</v>
      </c>
      <c r="H550" s="114" t="s">
        <v>1021</v>
      </c>
      <c r="I550" s="114" t="s">
        <v>677</v>
      </c>
      <c r="L550">
        <v>10911</v>
      </c>
      <c r="M550" s="114" t="s">
        <v>1355</v>
      </c>
      <c r="N550" s="114" t="s">
        <v>677</v>
      </c>
      <c r="V550" s="114" t="s">
        <v>336</v>
      </c>
      <c r="W550">
        <v>303485</v>
      </c>
    </row>
    <row r="551" spans="7:23" ht="12.75">
      <c r="G551">
        <v>303381</v>
      </c>
      <c r="H551" s="114" t="s">
        <v>460</v>
      </c>
      <c r="I551" s="114" t="s">
        <v>677</v>
      </c>
      <c r="L551">
        <v>10912</v>
      </c>
      <c r="M551" s="114" t="s">
        <v>1357</v>
      </c>
      <c r="N551" s="114" t="s">
        <v>677</v>
      </c>
      <c r="V551" s="114" t="s">
        <v>141</v>
      </c>
      <c r="W551">
        <v>303585</v>
      </c>
    </row>
    <row r="552" spans="7:23" ht="12.75">
      <c r="G552">
        <v>303377</v>
      </c>
      <c r="H552" s="114" t="s">
        <v>461</v>
      </c>
      <c r="I552" s="114" t="s">
        <v>677</v>
      </c>
      <c r="L552">
        <v>10913</v>
      </c>
      <c r="M552" s="114" t="s">
        <v>1358</v>
      </c>
      <c r="N552" s="114" t="s">
        <v>677</v>
      </c>
      <c r="V552" s="114" t="s">
        <v>142</v>
      </c>
      <c r="W552">
        <v>303581</v>
      </c>
    </row>
    <row r="553" spans="7:23" ht="12.75">
      <c r="G553">
        <v>303373</v>
      </c>
      <c r="H553" s="114" t="s">
        <v>480</v>
      </c>
      <c r="I553" s="114" t="s">
        <v>677</v>
      </c>
      <c r="L553">
        <v>10914</v>
      </c>
      <c r="M553" s="114" t="s">
        <v>1359</v>
      </c>
      <c r="N553" s="114" t="s">
        <v>677</v>
      </c>
      <c r="V553" s="114" t="s">
        <v>1048</v>
      </c>
      <c r="W553">
        <v>6360</v>
      </c>
    </row>
    <row r="554" spans="7:23" ht="12.75">
      <c r="G554">
        <v>303369</v>
      </c>
      <c r="H554" s="114" t="s">
        <v>481</v>
      </c>
      <c r="I554" s="114" t="s">
        <v>677</v>
      </c>
      <c r="L554">
        <v>10915</v>
      </c>
      <c r="M554" s="114" t="s">
        <v>1360</v>
      </c>
      <c r="N554" s="114" t="s">
        <v>677</v>
      </c>
      <c r="V554" s="114" t="s">
        <v>143</v>
      </c>
      <c r="W554">
        <v>303657</v>
      </c>
    </row>
    <row r="555" spans="7:23" ht="12.75">
      <c r="G555">
        <v>303365</v>
      </c>
      <c r="H555" s="114" t="s">
        <v>1022</v>
      </c>
      <c r="I555" s="114" t="s">
        <v>677</v>
      </c>
      <c r="L555">
        <v>10916</v>
      </c>
      <c r="M555" s="114" t="s">
        <v>1361</v>
      </c>
      <c r="N555" s="114" t="s">
        <v>677</v>
      </c>
      <c r="V555" s="114" t="s">
        <v>145</v>
      </c>
      <c r="W555">
        <v>303653</v>
      </c>
    </row>
    <row r="556" spans="7:23" ht="12.75">
      <c r="G556">
        <v>303361</v>
      </c>
      <c r="H556" s="114" t="s">
        <v>1023</v>
      </c>
      <c r="I556" s="114" t="s">
        <v>677</v>
      </c>
      <c r="L556">
        <v>10917</v>
      </c>
      <c r="M556" s="114" t="s">
        <v>1362</v>
      </c>
      <c r="N556" s="114" t="s">
        <v>677</v>
      </c>
      <c r="V556" s="114" t="s">
        <v>147</v>
      </c>
      <c r="W556">
        <v>303649</v>
      </c>
    </row>
    <row r="557" spans="7:23" ht="12.75">
      <c r="G557">
        <v>303357</v>
      </c>
      <c r="H557" s="114" t="s">
        <v>1024</v>
      </c>
      <c r="I557" s="114" t="s">
        <v>677</v>
      </c>
      <c r="L557">
        <v>10918</v>
      </c>
      <c r="M557" s="114" t="s">
        <v>1363</v>
      </c>
      <c r="N557" s="114" t="s">
        <v>677</v>
      </c>
      <c r="V557" s="114" t="s">
        <v>365</v>
      </c>
      <c r="W557">
        <v>303645</v>
      </c>
    </row>
    <row r="558" spans="7:23" ht="12.75">
      <c r="G558">
        <v>303353</v>
      </c>
      <c r="H558" s="114" t="s">
        <v>132</v>
      </c>
      <c r="I558" s="114" t="s">
        <v>677</v>
      </c>
      <c r="L558">
        <v>10919</v>
      </c>
      <c r="M558" s="114" t="s">
        <v>1364</v>
      </c>
      <c r="N558" s="114" t="s">
        <v>677</v>
      </c>
      <c r="V558" s="114" t="s">
        <v>378</v>
      </c>
      <c r="W558">
        <v>303589</v>
      </c>
    </row>
    <row r="559" spans="7:23" ht="12.75">
      <c r="G559">
        <v>303349</v>
      </c>
      <c r="H559" s="114" t="s">
        <v>406</v>
      </c>
      <c r="I559" s="114" t="s">
        <v>677</v>
      </c>
      <c r="L559">
        <v>10920</v>
      </c>
      <c r="M559" s="114" t="s">
        <v>1366</v>
      </c>
      <c r="N559" s="114" t="s">
        <v>677</v>
      </c>
      <c r="V559" s="114" t="s">
        <v>379</v>
      </c>
      <c r="W559">
        <v>303641</v>
      </c>
    </row>
    <row r="560" spans="7:23" ht="12.75">
      <c r="G560">
        <v>303345</v>
      </c>
      <c r="H560" s="114" t="s">
        <v>133</v>
      </c>
      <c r="I560" s="114" t="s">
        <v>677</v>
      </c>
      <c r="L560">
        <v>10921</v>
      </c>
      <c r="M560" s="114" t="s">
        <v>1367</v>
      </c>
      <c r="N560" s="114" t="s">
        <v>677</v>
      </c>
      <c r="V560" s="114" t="s">
        <v>148</v>
      </c>
      <c r="W560">
        <v>303637</v>
      </c>
    </row>
    <row r="561" spans="7:23" ht="12.75">
      <c r="G561">
        <v>303341</v>
      </c>
      <c r="H561" s="114" t="s">
        <v>431</v>
      </c>
      <c r="I561" s="114" t="s">
        <v>677</v>
      </c>
      <c r="L561">
        <v>10922</v>
      </c>
      <c r="M561" s="114" t="s">
        <v>1368</v>
      </c>
      <c r="N561" s="114" t="s">
        <v>677</v>
      </c>
      <c r="V561" s="114" t="s">
        <v>366</v>
      </c>
      <c r="W561">
        <v>303633</v>
      </c>
    </row>
    <row r="562" spans="7:23" ht="12.75">
      <c r="G562">
        <v>303337</v>
      </c>
      <c r="H562" s="114" t="s">
        <v>1025</v>
      </c>
      <c r="I562" s="114" t="s">
        <v>677</v>
      </c>
      <c r="L562">
        <v>10923</v>
      </c>
      <c r="M562" s="114" t="s">
        <v>1369</v>
      </c>
      <c r="N562" s="114" t="s">
        <v>677</v>
      </c>
      <c r="V562" s="114" t="s">
        <v>284</v>
      </c>
      <c r="W562">
        <v>303629</v>
      </c>
    </row>
    <row r="563" spans="7:23" ht="12.75">
      <c r="G563">
        <v>303333</v>
      </c>
      <c r="H563" s="114" t="s">
        <v>134</v>
      </c>
      <c r="I563" s="114" t="s">
        <v>677</v>
      </c>
      <c r="L563">
        <v>10924</v>
      </c>
      <c r="M563" s="114" t="s">
        <v>1370</v>
      </c>
      <c r="N563" s="114" t="s">
        <v>677</v>
      </c>
      <c r="V563" s="114" t="s">
        <v>370</v>
      </c>
      <c r="W563">
        <v>303625</v>
      </c>
    </row>
    <row r="564" spans="7:23" ht="12.75">
      <c r="G564">
        <v>303329</v>
      </c>
      <c r="H564" s="114" t="s">
        <v>341</v>
      </c>
      <c r="I564" s="114" t="s">
        <v>677</v>
      </c>
      <c r="L564">
        <v>10925</v>
      </c>
      <c r="M564" s="114" t="s">
        <v>1371</v>
      </c>
      <c r="N564" s="114" t="s">
        <v>677</v>
      </c>
      <c r="V564" s="114" t="s">
        <v>471</v>
      </c>
      <c r="W564">
        <v>303621</v>
      </c>
    </row>
    <row r="565" spans="7:23" ht="12.75">
      <c r="G565">
        <v>303325</v>
      </c>
      <c r="H565" s="114" t="s">
        <v>409</v>
      </c>
      <c r="I565" s="114" t="s">
        <v>677</v>
      </c>
      <c r="L565">
        <v>10926</v>
      </c>
      <c r="M565" s="114" t="s">
        <v>1372</v>
      </c>
      <c r="N565" s="114" t="s">
        <v>677</v>
      </c>
      <c r="V565" s="114" t="s">
        <v>328</v>
      </c>
      <c r="W565">
        <v>303617</v>
      </c>
    </row>
    <row r="566" spans="7:23" ht="12.75">
      <c r="G566">
        <v>303321</v>
      </c>
      <c r="H566" s="114" t="s">
        <v>1026</v>
      </c>
      <c r="I566" s="114" t="s">
        <v>677</v>
      </c>
      <c r="L566">
        <v>10927</v>
      </c>
      <c r="M566" s="114" t="s">
        <v>1373</v>
      </c>
      <c r="N566" s="114" t="s">
        <v>677</v>
      </c>
      <c r="V566" s="114" t="s">
        <v>385</v>
      </c>
      <c r="W566">
        <v>303613</v>
      </c>
    </row>
    <row r="567" spans="7:23" ht="12.75">
      <c r="G567">
        <v>303317</v>
      </c>
      <c r="H567" s="114" t="s">
        <v>135</v>
      </c>
      <c r="I567" s="114" t="s">
        <v>677</v>
      </c>
      <c r="L567">
        <v>10928</v>
      </c>
      <c r="M567" s="114" t="s">
        <v>1374</v>
      </c>
      <c r="N567" s="114" t="s">
        <v>677</v>
      </c>
      <c r="V567" s="114" t="s">
        <v>395</v>
      </c>
      <c r="W567">
        <v>303609</v>
      </c>
    </row>
    <row r="568" spans="7:23" ht="12.75">
      <c r="G568">
        <v>303313</v>
      </c>
      <c r="H568" s="114" t="s">
        <v>1</v>
      </c>
      <c r="I568" s="114" t="s">
        <v>677</v>
      </c>
      <c r="L568">
        <v>10929</v>
      </c>
      <c r="M568" s="114" t="s">
        <v>1375</v>
      </c>
      <c r="N568" s="114" t="s">
        <v>677</v>
      </c>
      <c r="V568" s="114" t="s">
        <v>382</v>
      </c>
      <c r="W568">
        <v>303605</v>
      </c>
    </row>
    <row r="569" spans="7:23" ht="12.75">
      <c r="G569">
        <v>401070</v>
      </c>
      <c r="H569" s="114" t="s">
        <v>5080</v>
      </c>
      <c r="I569" s="114" t="s">
        <v>677</v>
      </c>
      <c r="L569">
        <v>10930</v>
      </c>
      <c r="M569" s="114" t="s">
        <v>1376</v>
      </c>
      <c r="N569" s="114" t="s">
        <v>677</v>
      </c>
      <c r="V569" s="114" t="s">
        <v>1049</v>
      </c>
      <c r="W569">
        <v>303601</v>
      </c>
    </row>
    <row r="570" spans="7:23" ht="12.75">
      <c r="G570">
        <v>303309</v>
      </c>
      <c r="H570" s="114" t="s">
        <v>136</v>
      </c>
      <c r="I570" s="114" t="s">
        <v>677</v>
      </c>
      <c r="L570">
        <v>10931</v>
      </c>
      <c r="M570" s="114" t="s">
        <v>1377</v>
      </c>
      <c r="N570" s="114" t="s">
        <v>677</v>
      </c>
      <c r="V570" s="114" t="s">
        <v>4802</v>
      </c>
      <c r="W570">
        <v>349670</v>
      </c>
    </row>
    <row r="571" spans="7:23" ht="12.75">
      <c r="G571">
        <v>303305</v>
      </c>
      <c r="H571" s="114" t="s">
        <v>137</v>
      </c>
      <c r="I571" s="114" t="s">
        <v>677</v>
      </c>
      <c r="L571">
        <v>10932</v>
      </c>
      <c r="M571" s="114" t="s">
        <v>1378</v>
      </c>
      <c r="N571" s="114" t="s">
        <v>677</v>
      </c>
      <c r="V571" s="114" t="s">
        <v>149</v>
      </c>
      <c r="W571">
        <v>303597</v>
      </c>
    </row>
    <row r="572" spans="7:23" ht="12.75">
      <c r="G572">
        <v>303301</v>
      </c>
      <c r="H572" s="114" t="s">
        <v>1027</v>
      </c>
      <c r="I572" s="114" t="s">
        <v>677</v>
      </c>
      <c r="L572">
        <v>10933</v>
      </c>
      <c r="M572" s="114" t="s">
        <v>1379</v>
      </c>
      <c r="N572" s="114" t="s">
        <v>677</v>
      </c>
      <c r="V572" s="114" t="s">
        <v>376</v>
      </c>
      <c r="W572">
        <v>303593</v>
      </c>
    </row>
    <row r="573" spans="7:23" ht="12.75">
      <c r="G573">
        <v>303297</v>
      </c>
      <c r="H573" s="114" t="s">
        <v>364</v>
      </c>
      <c r="I573" s="114" t="s">
        <v>677</v>
      </c>
      <c r="L573">
        <v>10934</v>
      </c>
      <c r="M573" s="114" t="s">
        <v>1380</v>
      </c>
      <c r="N573" s="114" t="s">
        <v>677</v>
      </c>
      <c r="V573" s="114" t="s">
        <v>1050</v>
      </c>
      <c r="W573">
        <v>6361</v>
      </c>
    </row>
    <row r="574" spans="7:23" ht="12.75">
      <c r="G574">
        <v>303293</v>
      </c>
      <c r="H574" s="114" t="s">
        <v>1028</v>
      </c>
      <c r="I574" s="114" t="s">
        <v>677</v>
      </c>
      <c r="L574">
        <v>10935</v>
      </c>
      <c r="M574" s="114" t="s">
        <v>1381</v>
      </c>
      <c r="N574" s="114" t="s">
        <v>677</v>
      </c>
      <c r="V574" s="114" t="s">
        <v>150</v>
      </c>
      <c r="W574">
        <v>303673</v>
      </c>
    </row>
    <row r="575" spans="7:23" ht="12.75">
      <c r="G575">
        <v>303481</v>
      </c>
      <c r="H575" s="114" t="s">
        <v>1029</v>
      </c>
      <c r="I575" s="114" t="s">
        <v>677</v>
      </c>
      <c r="L575">
        <v>10936</v>
      </c>
      <c r="M575" s="114" t="s">
        <v>1382</v>
      </c>
      <c r="N575" s="114" t="s">
        <v>677</v>
      </c>
      <c r="V575" s="114" t="s">
        <v>152</v>
      </c>
      <c r="W575">
        <v>303669</v>
      </c>
    </row>
    <row r="576" spans="7:23" ht="12.75">
      <c r="G576">
        <v>303477</v>
      </c>
      <c r="H576" s="114" t="s">
        <v>1030</v>
      </c>
      <c r="I576" s="114" t="s">
        <v>677</v>
      </c>
      <c r="L576">
        <v>10937</v>
      </c>
      <c r="M576" s="114" t="s">
        <v>1383</v>
      </c>
      <c r="N576" s="114" t="s">
        <v>677</v>
      </c>
      <c r="V576" s="114" t="s">
        <v>154</v>
      </c>
      <c r="W576">
        <v>303665</v>
      </c>
    </row>
    <row r="577" spans="7:23" ht="12.75">
      <c r="G577">
        <v>303473</v>
      </c>
      <c r="H577" s="114" t="s">
        <v>337</v>
      </c>
      <c r="I577" s="114" t="s">
        <v>677</v>
      </c>
      <c r="L577">
        <v>10938</v>
      </c>
      <c r="M577" s="114" t="s">
        <v>1384</v>
      </c>
      <c r="N577" s="114" t="s">
        <v>677</v>
      </c>
      <c r="V577" s="114" t="s">
        <v>156</v>
      </c>
      <c r="W577">
        <v>303661</v>
      </c>
    </row>
    <row r="578" spans="7:23" ht="12.75">
      <c r="G578">
        <v>303469</v>
      </c>
      <c r="H578" s="114" t="s">
        <v>138</v>
      </c>
      <c r="I578" s="114" t="s">
        <v>677</v>
      </c>
      <c r="L578">
        <v>10939</v>
      </c>
      <c r="M578" s="114" t="s">
        <v>1385</v>
      </c>
      <c r="N578" s="114" t="s">
        <v>677</v>
      </c>
      <c r="V578" s="114" t="s">
        <v>487</v>
      </c>
      <c r="W578">
        <v>303769</v>
      </c>
    </row>
    <row r="579" spans="7:23" ht="12.75">
      <c r="G579">
        <v>303465</v>
      </c>
      <c r="H579" s="114" t="s">
        <v>317</v>
      </c>
      <c r="I579" s="114" t="s">
        <v>677</v>
      </c>
      <c r="L579">
        <v>10940</v>
      </c>
      <c r="M579" s="114" t="s">
        <v>1386</v>
      </c>
      <c r="N579" s="114" t="s">
        <v>677</v>
      </c>
      <c r="V579" s="114" t="s">
        <v>158</v>
      </c>
      <c r="W579">
        <v>303765</v>
      </c>
    </row>
    <row r="580" spans="7:23" ht="12.75">
      <c r="G580">
        <v>303461</v>
      </c>
      <c r="H580" s="114" t="s">
        <v>1031</v>
      </c>
      <c r="I580" s="114" t="s">
        <v>677</v>
      </c>
      <c r="L580">
        <v>10941</v>
      </c>
      <c r="M580" s="114" t="s">
        <v>1387</v>
      </c>
      <c r="N580" s="114" t="s">
        <v>677</v>
      </c>
      <c r="V580" s="114" t="s">
        <v>1051</v>
      </c>
      <c r="W580">
        <v>303761</v>
      </c>
    </row>
    <row r="581" spans="7:23" ht="12.75">
      <c r="G581">
        <v>303457</v>
      </c>
      <c r="H581" s="114" t="s">
        <v>1032</v>
      </c>
      <c r="I581" s="114" t="s">
        <v>677</v>
      </c>
      <c r="L581">
        <v>10942</v>
      </c>
      <c r="M581" s="114" t="s">
        <v>1388</v>
      </c>
      <c r="N581" s="114" t="s">
        <v>677</v>
      </c>
      <c r="V581" s="114" t="s">
        <v>265</v>
      </c>
      <c r="W581">
        <v>303757</v>
      </c>
    </row>
    <row r="582" spans="7:23" ht="12.75">
      <c r="G582">
        <v>303453</v>
      </c>
      <c r="H582" s="114" t="s">
        <v>493</v>
      </c>
      <c r="I582" s="114" t="s">
        <v>677</v>
      </c>
      <c r="L582">
        <v>10943</v>
      </c>
      <c r="M582" s="114" t="s">
        <v>1389</v>
      </c>
      <c r="N582" s="114" t="s">
        <v>677</v>
      </c>
      <c r="V582" s="114" t="s">
        <v>261</v>
      </c>
      <c r="W582">
        <v>303753</v>
      </c>
    </row>
    <row r="583" spans="7:23" ht="12.75">
      <c r="G583">
        <v>303449</v>
      </c>
      <c r="H583" s="114" t="s">
        <v>494</v>
      </c>
      <c r="I583" s="114" t="s">
        <v>677</v>
      </c>
      <c r="L583">
        <v>10944</v>
      </c>
      <c r="M583" s="114" t="s">
        <v>1390</v>
      </c>
      <c r="N583" s="114" t="s">
        <v>677</v>
      </c>
      <c r="V583" s="114" t="s">
        <v>311</v>
      </c>
      <c r="W583">
        <v>303749</v>
      </c>
    </row>
    <row r="584" spans="7:23" ht="12.75">
      <c r="G584">
        <v>303445</v>
      </c>
      <c r="H584" s="114" t="s">
        <v>495</v>
      </c>
      <c r="I584" s="114" t="s">
        <v>677</v>
      </c>
      <c r="L584">
        <v>10945</v>
      </c>
      <c r="M584" s="114" t="s">
        <v>1391</v>
      </c>
      <c r="N584" s="114" t="s">
        <v>677</v>
      </c>
      <c r="V584" s="114" t="s">
        <v>15</v>
      </c>
      <c r="W584">
        <v>303745</v>
      </c>
    </row>
    <row r="585" spans="7:23" ht="12.75">
      <c r="G585">
        <v>303441</v>
      </c>
      <c r="H585" s="114" t="s">
        <v>496</v>
      </c>
      <c r="I585" s="114" t="s">
        <v>677</v>
      </c>
      <c r="L585">
        <v>10946</v>
      </c>
      <c r="M585" s="114" t="s">
        <v>1392</v>
      </c>
      <c r="N585" s="114" t="s">
        <v>677</v>
      </c>
      <c r="V585" s="114" t="s">
        <v>1052</v>
      </c>
      <c r="W585">
        <v>303741</v>
      </c>
    </row>
    <row r="586" spans="7:23" ht="12.75">
      <c r="G586">
        <v>303437</v>
      </c>
      <c r="H586" s="114" t="s">
        <v>497</v>
      </c>
      <c r="I586" s="114" t="s">
        <v>677</v>
      </c>
      <c r="L586">
        <v>10947</v>
      </c>
      <c r="M586" s="114" t="s">
        <v>1393</v>
      </c>
      <c r="N586" s="114" t="s">
        <v>677</v>
      </c>
      <c r="V586" s="114" t="s">
        <v>160</v>
      </c>
      <c r="W586">
        <v>303737</v>
      </c>
    </row>
    <row r="587" spans="7:23" ht="12.75">
      <c r="G587">
        <v>303433</v>
      </c>
      <c r="H587" s="114" t="s">
        <v>1033</v>
      </c>
      <c r="I587" s="114" t="s">
        <v>677</v>
      </c>
      <c r="L587">
        <v>10948</v>
      </c>
      <c r="M587" s="114" t="s">
        <v>1394</v>
      </c>
      <c r="N587" s="114" t="s">
        <v>677</v>
      </c>
      <c r="V587" s="114" t="s">
        <v>515</v>
      </c>
      <c r="W587">
        <v>303733</v>
      </c>
    </row>
    <row r="588" spans="7:23" ht="12.75">
      <c r="G588">
        <v>303429</v>
      </c>
      <c r="H588" s="114" t="s">
        <v>139</v>
      </c>
      <c r="I588" s="114" t="s">
        <v>677</v>
      </c>
      <c r="L588">
        <v>10949</v>
      </c>
      <c r="M588" s="114" t="s">
        <v>1395</v>
      </c>
      <c r="N588" s="114" t="s">
        <v>677</v>
      </c>
      <c r="V588" s="114" t="s">
        <v>5083</v>
      </c>
      <c r="W588">
        <v>410670</v>
      </c>
    </row>
    <row r="589" spans="7:23" ht="12.75">
      <c r="G589">
        <v>303425</v>
      </c>
      <c r="H589" s="114" t="s">
        <v>140</v>
      </c>
      <c r="I589" s="114" t="s">
        <v>677</v>
      </c>
      <c r="L589">
        <v>10950</v>
      </c>
      <c r="M589" s="114" t="s">
        <v>1396</v>
      </c>
      <c r="N589" s="114" t="s">
        <v>677</v>
      </c>
      <c r="V589" s="114" t="s">
        <v>342</v>
      </c>
      <c r="W589">
        <v>303729</v>
      </c>
    </row>
    <row r="590" spans="7:23" ht="12.75">
      <c r="G590">
        <v>303421</v>
      </c>
      <c r="H590" s="114" t="s">
        <v>1034</v>
      </c>
      <c r="I590" s="114" t="s">
        <v>677</v>
      </c>
      <c r="L590">
        <v>10951</v>
      </c>
      <c r="M590" s="114" t="s">
        <v>1397</v>
      </c>
      <c r="N590" s="114" t="s">
        <v>677</v>
      </c>
      <c r="V590" s="114" t="s">
        <v>162</v>
      </c>
      <c r="W590">
        <v>303725</v>
      </c>
    </row>
    <row r="591" spans="7:23" ht="12.75">
      <c r="G591">
        <v>303417</v>
      </c>
      <c r="H591" s="114" t="s">
        <v>1035</v>
      </c>
      <c r="I591" s="114" t="s">
        <v>677</v>
      </c>
      <c r="L591">
        <v>10952</v>
      </c>
      <c r="M591" s="114" t="s">
        <v>1398</v>
      </c>
      <c r="N591" s="114" t="s">
        <v>677</v>
      </c>
      <c r="V591" s="114" t="s">
        <v>267</v>
      </c>
      <c r="W591">
        <v>303721</v>
      </c>
    </row>
    <row r="592" spans="7:23" ht="12.75">
      <c r="G592">
        <v>303413</v>
      </c>
      <c r="H592" s="114" t="s">
        <v>289</v>
      </c>
      <c r="I592" s="114" t="s">
        <v>677</v>
      </c>
      <c r="L592">
        <v>10953</v>
      </c>
      <c r="M592" s="114" t="s">
        <v>1399</v>
      </c>
      <c r="N592" s="114" t="s">
        <v>677</v>
      </c>
      <c r="V592" s="114" t="s">
        <v>164</v>
      </c>
      <c r="W592">
        <v>303717</v>
      </c>
    </row>
    <row r="593" spans="7:23" ht="12.75">
      <c r="G593">
        <v>303409</v>
      </c>
      <c r="H593" s="114" t="s">
        <v>333</v>
      </c>
      <c r="I593" s="114" t="s">
        <v>677</v>
      </c>
      <c r="L593">
        <v>10954</v>
      </c>
      <c r="M593" s="114" t="s">
        <v>1400</v>
      </c>
      <c r="N593" s="114" t="s">
        <v>677</v>
      </c>
      <c r="V593" s="114" t="s">
        <v>1053</v>
      </c>
      <c r="W593">
        <v>303713</v>
      </c>
    </row>
    <row r="594" spans="7:23" ht="12.75">
      <c r="G594">
        <v>303405</v>
      </c>
      <c r="H594" s="114" t="s">
        <v>334</v>
      </c>
      <c r="I594" s="114" t="s">
        <v>677</v>
      </c>
      <c r="L594">
        <v>10955</v>
      </c>
      <c r="M594" s="114" t="s">
        <v>1402</v>
      </c>
      <c r="N594" s="114" t="s">
        <v>677</v>
      </c>
      <c r="V594" s="114" t="s">
        <v>388</v>
      </c>
      <c r="W594">
        <v>303709</v>
      </c>
    </row>
    <row r="595" spans="7:23" ht="12.75">
      <c r="G595">
        <v>303401</v>
      </c>
      <c r="H595" s="114" t="s">
        <v>358</v>
      </c>
      <c r="I595" s="114" t="s">
        <v>677</v>
      </c>
      <c r="L595">
        <v>10956</v>
      </c>
      <c r="M595" s="114" t="s">
        <v>1403</v>
      </c>
      <c r="N595" s="114" t="s">
        <v>677</v>
      </c>
      <c r="V595" s="114" t="s">
        <v>1054</v>
      </c>
      <c r="W595">
        <v>303705</v>
      </c>
    </row>
    <row r="596" spans="7:23" ht="12.75">
      <c r="G596">
        <v>303397</v>
      </c>
      <c r="H596" s="114" t="s">
        <v>361</v>
      </c>
      <c r="I596" s="114" t="s">
        <v>677</v>
      </c>
      <c r="L596">
        <v>10957</v>
      </c>
      <c r="M596" s="114" t="s">
        <v>1404</v>
      </c>
      <c r="N596" s="114" t="s">
        <v>677</v>
      </c>
      <c r="V596" s="114" t="s">
        <v>1055</v>
      </c>
      <c r="W596">
        <v>303701</v>
      </c>
    </row>
    <row r="597" spans="7:23" ht="12.75">
      <c r="G597">
        <v>303393</v>
      </c>
      <c r="H597" s="114" t="s">
        <v>412</v>
      </c>
      <c r="I597" s="114" t="s">
        <v>677</v>
      </c>
      <c r="L597">
        <v>10958</v>
      </c>
      <c r="M597" s="114" t="s">
        <v>1405</v>
      </c>
      <c r="N597" s="114" t="s">
        <v>677</v>
      </c>
      <c r="V597" s="114" t="s">
        <v>166</v>
      </c>
      <c r="W597">
        <v>303697</v>
      </c>
    </row>
    <row r="598" spans="7:23" ht="12.75">
      <c r="G598">
        <v>303389</v>
      </c>
      <c r="H598" s="114" t="s">
        <v>410</v>
      </c>
      <c r="I598" s="114" t="s">
        <v>677</v>
      </c>
      <c r="L598">
        <v>10959</v>
      </c>
      <c r="M598" s="114" t="s">
        <v>1406</v>
      </c>
      <c r="N598" s="114" t="s">
        <v>677</v>
      </c>
      <c r="V598" s="114" t="s">
        <v>168</v>
      </c>
      <c r="W598">
        <v>303693</v>
      </c>
    </row>
    <row r="599" spans="7:23" ht="12.75">
      <c r="G599">
        <v>303577</v>
      </c>
      <c r="H599" s="114" t="s">
        <v>1036</v>
      </c>
      <c r="I599" s="114" t="s">
        <v>677</v>
      </c>
      <c r="L599">
        <v>10960</v>
      </c>
      <c r="M599" s="114" t="s">
        <v>1408</v>
      </c>
      <c r="N599" s="114" t="s">
        <v>677</v>
      </c>
      <c r="V599" s="114" t="s">
        <v>170</v>
      </c>
      <c r="W599">
        <v>303689</v>
      </c>
    </row>
    <row r="600" spans="7:23" ht="12.75">
      <c r="G600">
        <v>303573</v>
      </c>
      <c r="H600" s="114" t="s">
        <v>447</v>
      </c>
      <c r="I600" s="114" t="s">
        <v>677</v>
      </c>
      <c r="L600">
        <v>10961</v>
      </c>
      <c r="M600" s="114" t="s">
        <v>1409</v>
      </c>
      <c r="N600" s="114" t="s">
        <v>677</v>
      </c>
      <c r="V600" s="114" t="s">
        <v>172</v>
      </c>
      <c r="W600">
        <v>303685</v>
      </c>
    </row>
    <row r="601" spans="7:23" ht="12.75">
      <c r="G601">
        <v>303569</v>
      </c>
      <c r="H601" s="114" t="s">
        <v>448</v>
      </c>
      <c r="I601" s="114" t="s">
        <v>677</v>
      </c>
      <c r="L601">
        <v>10962</v>
      </c>
      <c r="M601" s="114" t="s">
        <v>1410</v>
      </c>
      <c r="N601" s="114" t="s">
        <v>677</v>
      </c>
      <c r="V601" s="114" t="s">
        <v>174</v>
      </c>
      <c r="W601">
        <v>303681</v>
      </c>
    </row>
    <row r="602" spans="7:23" ht="12.75">
      <c r="G602">
        <v>303565</v>
      </c>
      <c r="H602" s="114" t="s">
        <v>483</v>
      </c>
      <c r="I602" s="114" t="s">
        <v>677</v>
      </c>
      <c r="L602">
        <v>10963</v>
      </c>
      <c r="M602" s="114" t="s">
        <v>1411</v>
      </c>
      <c r="N602" s="114" t="s">
        <v>677</v>
      </c>
      <c r="V602" s="114" t="s">
        <v>176</v>
      </c>
      <c r="W602">
        <v>303677</v>
      </c>
    </row>
    <row r="603" spans="7:23" ht="12.75">
      <c r="G603">
        <v>303561</v>
      </c>
      <c r="H603" s="114" t="s">
        <v>484</v>
      </c>
      <c r="I603" s="114" t="s">
        <v>677</v>
      </c>
      <c r="L603">
        <v>10964</v>
      </c>
      <c r="M603" s="114" t="s">
        <v>1412</v>
      </c>
      <c r="N603" s="114" t="s">
        <v>677</v>
      </c>
      <c r="V603" s="114" t="s">
        <v>348</v>
      </c>
      <c r="W603">
        <v>303833</v>
      </c>
    </row>
    <row r="604" spans="7:23" ht="12.75">
      <c r="G604">
        <v>303557</v>
      </c>
      <c r="H604" s="114" t="s">
        <v>485</v>
      </c>
      <c r="I604" s="114" t="s">
        <v>677</v>
      </c>
      <c r="L604">
        <v>10965</v>
      </c>
      <c r="M604" s="114" t="s">
        <v>1413</v>
      </c>
      <c r="N604" s="114" t="s">
        <v>677</v>
      </c>
      <c r="V604" s="114" t="s">
        <v>452</v>
      </c>
      <c r="W604">
        <v>303829</v>
      </c>
    </row>
    <row r="605" spans="7:23" ht="12.75">
      <c r="G605">
        <v>303553</v>
      </c>
      <c r="H605" s="114" t="s">
        <v>500</v>
      </c>
      <c r="I605" s="114" t="s">
        <v>677</v>
      </c>
      <c r="L605">
        <v>10966</v>
      </c>
      <c r="M605" s="114" t="s">
        <v>1414</v>
      </c>
      <c r="N605" s="114" t="s">
        <v>677</v>
      </c>
      <c r="V605" s="114" t="s">
        <v>178</v>
      </c>
      <c r="W605">
        <v>303825</v>
      </c>
    </row>
    <row r="606" spans="7:23" ht="12.75">
      <c r="G606">
        <v>303549</v>
      </c>
      <c r="H606" s="114" t="s">
        <v>508</v>
      </c>
      <c r="I606" s="114" t="s">
        <v>677</v>
      </c>
      <c r="L606">
        <v>10967</v>
      </c>
      <c r="M606" s="114" t="s">
        <v>1415</v>
      </c>
      <c r="N606" s="114" t="s">
        <v>677</v>
      </c>
      <c r="V606" s="114" t="s">
        <v>180</v>
      </c>
      <c r="W606">
        <v>303821</v>
      </c>
    </row>
    <row r="607" spans="7:23" ht="12.75">
      <c r="G607">
        <v>303545</v>
      </c>
      <c r="H607" s="114" t="s">
        <v>528</v>
      </c>
      <c r="I607" s="114" t="s">
        <v>677</v>
      </c>
      <c r="L607">
        <v>10968</v>
      </c>
      <c r="M607" s="114" t="s">
        <v>1416</v>
      </c>
      <c r="N607" s="114" t="s">
        <v>677</v>
      </c>
      <c r="V607" s="114" t="s">
        <v>182</v>
      </c>
      <c r="W607">
        <v>303817</v>
      </c>
    </row>
    <row r="608" spans="7:23" ht="12.75">
      <c r="G608">
        <v>303541</v>
      </c>
      <c r="H608" s="114" t="s">
        <v>534</v>
      </c>
      <c r="I608" s="114" t="s">
        <v>677</v>
      </c>
      <c r="L608">
        <v>10969</v>
      </c>
      <c r="M608" s="114" t="s">
        <v>1417</v>
      </c>
      <c r="N608" s="114" t="s">
        <v>677</v>
      </c>
      <c r="V608" s="114" t="s">
        <v>1056</v>
      </c>
      <c r="W608">
        <v>303813</v>
      </c>
    </row>
    <row r="609" spans="7:23" ht="12.75">
      <c r="G609">
        <v>325669</v>
      </c>
      <c r="H609" s="114" t="s">
        <v>4734</v>
      </c>
      <c r="I609" s="114" t="s">
        <v>677</v>
      </c>
      <c r="L609">
        <v>10970</v>
      </c>
      <c r="M609" s="114" t="s">
        <v>1418</v>
      </c>
      <c r="N609" s="114" t="s">
        <v>677</v>
      </c>
      <c r="V609" s="114" t="s">
        <v>4803</v>
      </c>
      <c r="W609">
        <v>346269</v>
      </c>
    </row>
    <row r="610" spans="7:23" ht="12.75">
      <c r="G610">
        <v>402271</v>
      </c>
      <c r="H610" s="114" t="s">
        <v>5081</v>
      </c>
      <c r="I610" s="114" t="s">
        <v>677</v>
      </c>
      <c r="L610">
        <v>10971</v>
      </c>
      <c r="M610" s="114" t="s">
        <v>1419</v>
      </c>
      <c r="N610" s="114" t="s">
        <v>677</v>
      </c>
      <c r="V610" s="114" t="s">
        <v>5084</v>
      </c>
      <c r="W610">
        <v>411270</v>
      </c>
    </row>
    <row r="611" spans="7:23" ht="12.75">
      <c r="G611">
        <v>415270</v>
      </c>
      <c r="H611" s="114" t="s">
        <v>5082</v>
      </c>
      <c r="I611" s="114" t="s">
        <v>677</v>
      </c>
      <c r="L611">
        <v>10972</v>
      </c>
      <c r="M611" s="114" t="s">
        <v>1420</v>
      </c>
      <c r="N611" s="114" t="s">
        <v>677</v>
      </c>
      <c r="V611" s="114" t="s">
        <v>1057</v>
      </c>
      <c r="W611">
        <v>303809</v>
      </c>
    </row>
    <row r="612" spans="7:23" ht="12.75">
      <c r="G612">
        <v>303537</v>
      </c>
      <c r="H612" s="114" t="s">
        <v>522</v>
      </c>
      <c r="I612" s="114" t="s">
        <v>677</v>
      </c>
      <c r="L612">
        <v>10973</v>
      </c>
      <c r="M612" s="114" t="s">
        <v>1421</v>
      </c>
      <c r="N612" s="114" t="s">
        <v>677</v>
      </c>
      <c r="V612" s="114" t="s">
        <v>533</v>
      </c>
      <c r="W612">
        <v>303805</v>
      </c>
    </row>
    <row r="613" spans="7:23" ht="12.75">
      <c r="G613">
        <v>303533</v>
      </c>
      <c r="H613" s="114" t="s">
        <v>320</v>
      </c>
      <c r="I613" s="114" t="s">
        <v>677</v>
      </c>
      <c r="L613">
        <v>10974</v>
      </c>
      <c r="M613" s="114" t="s">
        <v>1422</v>
      </c>
      <c r="N613" s="114" t="s">
        <v>677</v>
      </c>
      <c r="V613" s="114" t="s">
        <v>1058</v>
      </c>
      <c r="W613">
        <v>303801</v>
      </c>
    </row>
    <row r="614" spans="7:23" ht="12.75">
      <c r="G614">
        <v>303529</v>
      </c>
      <c r="H614" s="114" t="s">
        <v>1037</v>
      </c>
      <c r="I614" s="114" t="s">
        <v>677</v>
      </c>
      <c r="L614">
        <v>10975</v>
      </c>
      <c r="M614" s="114" t="s">
        <v>1423</v>
      </c>
      <c r="N614" s="114" t="s">
        <v>677</v>
      </c>
      <c r="V614" s="114" t="s">
        <v>511</v>
      </c>
      <c r="W614">
        <v>303797</v>
      </c>
    </row>
    <row r="615" spans="7:23" ht="12.75">
      <c r="G615">
        <v>303525</v>
      </c>
      <c r="H615" s="114" t="s">
        <v>1038</v>
      </c>
      <c r="I615" s="114" t="s">
        <v>677</v>
      </c>
      <c r="L615">
        <v>10976</v>
      </c>
      <c r="M615" s="114" t="s">
        <v>1425</v>
      </c>
      <c r="N615" s="114" t="s">
        <v>677</v>
      </c>
      <c r="V615" s="114" t="s">
        <v>352</v>
      </c>
      <c r="W615">
        <v>303793</v>
      </c>
    </row>
    <row r="616" spans="7:23" ht="12.75">
      <c r="G616">
        <v>303521</v>
      </c>
      <c r="H616" s="114" t="s">
        <v>1039</v>
      </c>
      <c r="I616" s="114" t="s">
        <v>677</v>
      </c>
      <c r="L616">
        <v>10977</v>
      </c>
      <c r="M616" s="114" t="s">
        <v>1426</v>
      </c>
      <c r="N616" s="114" t="s">
        <v>677</v>
      </c>
      <c r="V616" s="114" t="s">
        <v>1059</v>
      </c>
      <c r="W616">
        <v>303789</v>
      </c>
    </row>
    <row r="617" spans="7:23" ht="12.75">
      <c r="G617">
        <v>303517</v>
      </c>
      <c r="H617" s="114" t="s">
        <v>1040</v>
      </c>
      <c r="I617" s="114" t="s">
        <v>677</v>
      </c>
      <c r="L617">
        <v>10978</v>
      </c>
      <c r="M617" s="114" t="s">
        <v>1428</v>
      </c>
      <c r="N617" s="114" t="s">
        <v>677</v>
      </c>
      <c r="V617" s="114" t="s">
        <v>465</v>
      </c>
      <c r="W617">
        <v>303785</v>
      </c>
    </row>
    <row r="618" spans="7:23" ht="12.75">
      <c r="G618">
        <v>303513</v>
      </c>
      <c r="H618" s="114" t="s">
        <v>1041</v>
      </c>
      <c r="I618" s="114" t="s">
        <v>677</v>
      </c>
      <c r="L618">
        <v>10979</v>
      </c>
      <c r="M618" s="114" t="s">
        <v>1429</v>
      </c>
      <c r="N618" s="114" t="s">
        <v>677</v>
      </c>
      <c r="V618" s="114" t="s">
        <v>184</v>
      </c>
      <c r="W618">
        <v>303781</v>
      </c>
    </row>
    <row r="619" spans="7:23" ht="12.75">
      <c r="G619">
        <v>303509</v>
      </c>
      <c r="H619" s="114" t="s">
        <v>1042</v>
      </c>
      <c r="I619" s="114" t="s">
        <v>677</v>
      </c>
      <c r="L619">
        <v>10980</v>
      </c>
      <c r="M619" s="114" t="s">
        <v>1430</v>
      </c>
      <c r="N619" s="114" t="s">
        <v>677</v>
      </c>
      <c r="V619" s="114" t="s">
        <v>1060</v>
      </c>
      <c r="W619">
        <v>303777</v>
      </c>
    </row>
    <row r="620" spans="7:23" ht="12.75">
      <c r="G620">
        <v>303505</v>
      </c>
      <c r="H620" s="114" t="s">
        <v>1043</v>
      </c>
      <c r="I620" s="114" t="s">
        <v>677</v>
      </c>
      <c r="L620">
        <v>10981</v>
      </c>
      <c r="M620" s="114" t="s">
        <v>1432</v>
      </c>
      <c r="N620" s="114" t="s">
        <v>677</v>
      </c>
      <c r="V620" s="114" t="s">
        <v>186</v>
      </c>
      <c r="W620">
        <v>303773</v>
      </c>
    </row>
    <row r="621" spans="7:23" ht="12.75">
      <c r="G621">
        <v>303501</v>
      </c>
      <c r="H621" s="114" t="s">
        <v>1044</v>
      </c>
      <c r="I621" s="114" t="s">
        <v>677</v>
      </c>
      <c r="L621">
        <v>10982</v>
      </c>
      <c r="M621" s="114" t="s">
        <v>1433</v>
      </c>
      <c r="N621" s="114" t="s">
        <v>677</v>
      </c>
      <c r="V621" s="114" t="s">
        <v>1061</v>
      </c>
      <c r="W621">
        <v>219277</v>
      </c>
    </row>
    <row r="622" spans="7:23" ht="12.75">
      <c r="G622">
        <v>303497</v>
      </c>
      <c r="H622" s="114" t="s">
        <v>1045</v>
      </c>
      <c r="I622" s="114" t="s">
        <v>677</v>
      </c>
      <c r="L622">
        <v>10983</v>
      </c>
      <c r="M622" s="114" t="s">
        <v>1434</v>
      </c>
      <c r="N622" s="114" t="s">
        <v>677</v>
      </c>
      <c r="V622" s="114" t="s">
        <v>187</v>
      </c>
      <c r="W622">
        <v>303865</v>
      </c>
    </row>
    <row r="623" spans="7:23" ht="12.75">
      <c r="G623">
        <v>303493</v>
      </c>
      <c r="H623" s="114" t="s">
        <v>1046</v>
      </c>
      <c r="I623" s="114" t="s">
        <v>677</v>
      </c>
      <c r="L623">
        <v>10984</v>
      </c>
      <c r="M623" s="114" t="s">
        <v>1435</v>
      </c>
      <c r="N623" s="114" t="s">
        <v>677</v>
      </c>
      <c r="V623" s="114" t="s">
        <v>439</v>
      </c>
      <c r="W623">
        <v>303861</v>
      </c>
    </row>
    <row r="624" spans="7:23" ht="12.75">
      <c r="G624">
        <v>303489</v>
      </c>
      <c r="H624" s="114" t="s">
        <v>1047</v>
      </c>
      <c r="I624" s="114" t="s">
        <v>677</v>
      </c>
      <c r="L624">
        <v>10985</v>
      </c>
      <c r="M624" s="114" t="s">
        <v>1436</v>
      </c>
      <c r="N624" s="114" t="s">
        <v>677</v>
      </c>
      <c r="V624" s="114" t="s">
        <v>451</v>
      </c>
      <c r="W624">
        <v>303857</v>
      </c>
    </row>
    <row r="625" spans="7:23" ht="12.75">
      <c r="G625">
        <v>303485</v>
      </c>
      <c r="H625" s="114" t="s">
        <v>336</v>
      </c>
      <c r="I625" s="114" t="s">
        <v>677</v>
      </c>
      <c r="L625">
        <v>10986</v>
      </c>
      <c r="M625" s="114" t="s">
        <v>1437</v>
      </c>
      <c r="N625" s="114" t="s">
        <v>677</v>
      </c>
      <c r="V625" s="114" t="s">
        <v>1062</v>
      </c>
      <c r="W625">
        <v>303853</v>
      </c>
    </row>
    <row r="626" spans="7:23" ht="12.75">
      <c r="G626">
        <v>303585</v>
      </c>
      <c r="H626" s="114" t="s">
        <v>141</v>
      </c>
      <c r="I626" s="114" t="s">
        <v>677</v>
      </c>
      <c r="L626">
        <v>10987</v>
      </c>
      <c r="M626" s="114" t="s">
        <v>1438</v>
      </c>
      <c r="N626" s="114" t="s">
        <v>677</v>
      </c>
      <c r="V626" s="114" t="s">
        <v>188</v>
      </c>
      <c r="W626">
        <v>303849</v>
      </c>
    </row>
    <row r="627" spans="7:23" ht="12.75">
      <c r="G627">
        <v>303581</v>
      </c>
      <c r="H627" s="114" t="s">
        <v>142</v>
      </c>
      <c r="I627" s="114" t="s">
        <v>677</v>
      </c>
      <c r="L627">
        <v>10988</v>
      </c>
      <c r="M627" s="114" t="s">
        <v>1439</v>
      </c>
      <c r="N627" s="114" t="s">
        <v>677</v>
      </c>
      <c r="V627" s="114" t="s">
        <v>190</v>
      </c>
      <c r="W627">
        <v>303845</v>
      </c>
    </row>
    <row r="628" spans="7:23" ht="12.75">
      <c r="G628">
        <v>6360</v>
      </c>
      <c r="H628" s="114" t="s">
        <v>1048</v>
      </c>
      <c r="I628" s="114" t="s">
        <v>677</v>
      </c>
      <c r="L628">
        <v>10989</v>
      </c>
      <c r="M628" s="114" t="s">
        <v>1440</v>
      </c>
      <c r="N628" s="114" t="s">
        <v>677</v>
      </c>
      <c r="V628" s="114" t="s">
        <v>1063</v>
      </c>
      <c r="W628">
        <v>303841</v>
      </c>
    </row>
    <row r="629" spans="7:23" ht="12.75">
      <c r="G629">
        <v>303657</v>
      </c>
      <c r="H629" s="114" t="s">
        <v>143</v>
      </c>
      <c r="I629" s="114" t="s">
        <v>677</v>
      </c>
      <c r="L629">
        <v>10990</v>
      </c>
      <c r="M629" s="114" t="s">
        <v>1441</v>
      </c>
      <c r="N629" s="114" t="s">
        <v>677</v>
      </c>
      <c r="V629" s="114" t="s">
        <v>353</v>
      </c>
      <c r="W629">
        <v>303837</v>
      </c>
    </row>
    <row r="630" spans="7:23" ht="12.75">
      <c r="G630">
        <v>303653</v>
      </c>
      <c r="H630" s="114" t="s">
        <v>145</v>
      </c>
      <c r="I630" s="114" t="s">
        <v>677</v>
      </c>
      <c r="L630">
        <v>10991</v>
      </c>
      <c r="M630" s="114" t="s">
        <v>1442</v>
      </c>
      <c r="N630" s="114" t="s">
        <v>677</v>
      </c>
      <c r="V630" s="114" t="s">
        <v>192</v>
      </c>
      <c r="W630">
        <v>303961</v>
      </c>
    </row>
    <row r="631" spans="7:23" ht="12.75">
      <c r="G631">
        <v>303649</v>
      </c>
      <c r="H631" s="114" t="s">
        <v>147</v>
      </c>
      <c r="I631" s="114" t="s">
        <v>677</v>
      </c>
      <c r="L631">
        <v>10992</v>
      </c>
      <c r="M631" s="114" t="s">
        <v>1443</v>
      </c>
      <c r="N631" s="114" t="s">
        <v>677</v>
      </c>
      <c r="V631" s="114" t="s">
        <v>300</v>
      </c>
      <c r="W631">
        <v>303957</v>
      </c>
    </row>
    <row r="632" spans="7:23" ht="12.75">
      <c r="G632">
        <v>303645</v>
      </c>
      <c r="H632" s="114" t="s">
        <v>365</v>
      </c>
      <c r="I632" s="114" t="s">
        <v>677</v>
      </c>
      <c r="L632">
        <v>10993</v>
      </c>
      <c r="M632" s="114" t="s">
        <v>1444</v>
      </c>
      <c r="N632" s="114" t="s">
        <v>677</v>
      </c>
      <c r="V632" s="114" t="s">
        <v>1064</v>
      </c>
      <c r="W632">
        <v>303953</v>
      </c>
    </row>
    <row r="633" spans="7:23" ht="12.75">
      <c r="G633">
        <v>303589</v>
      </c>
      <c r="H633" s="114" t="s">
        <v>378</v>
      </c>
      <c r="I633" s="114" t="s">
        <v>677</v>
      </c>
      <c r="L633">
        <v>10994</v>
      </c>
      <c r="M633" s="114" t="s">
        <v>1445</v>
      </c>
      <c r="N633" s="114" t="s">
        <v>677</v>
      </c>
      <c r="V633" s="114" t="s">
        <v>1065</v>
      </c>
      <c r="W633">
        <v>303949</v>
      </c>
    </row>
    <row r="634" spans="7:23" ht="12.75">
      <c r="G634">
        <v>303641</v>
      </c>
      <c r="H634" s="114" t="s">
        <v>379</v>
      </c>
      <c r="I634" s="114" t="s">
        <v>677</v>
      </c>
      <c r="L634">
        <v>10995</v>
      </c>
      <c r="M634" s="114" t="s">
        <v>1446</v>
      </c>
      <c r="N634" s="114" t="s">
        <v>677</v>
      </c>
      <c r="V634" s="114" t="s">
        <v>318</v>
      </c>
      <c r="W634">
        <v>303945</v>
      </c>
    </row>
    <row r="635" spans="7:23" ht="12.75">
      <c r="G635">
        <v>303637</v>
      </c>
      <c r="H635" s="114" t="s">
        <v>148</v>
      </c>
      <c r="I635" s="114" t="s">
        <v>677</v>
      </c>
      <c r="L635">
        <v>10996</v>
      </c>
      <c r="M635" s="114" t="s">
        <v>1447</v>
      </c>
      <c r="N635" s="114" t="s">
        <v>677</v>
      </c>
      <c r="V635" s="114" t="s">
        <v>1066</v>
      </c>
      <c r="W635">
        <v>303941</v>
      </c>
    </row>
    <row r="636" spans="7:23" ht="12.75">
      <c r="G636">
        <v>303633</v>
      </c>
      <c r="H636" s="114" t="s">
        <v>366</v>
      </c>
      <c r="I636" s="114" t="s">
        <v>677</v>
      </c>
      <c r="L636">
        <v>10997</v>
      </c>
      <c r="M636" s="114" t="s">
        <v>1448</v>
      </c>
      <c r="N636" s="114" t="s">
        <v>677</v>
      </c>
      <c r="V636" s="114" t="s">
        <v>5085</v>
      </c>
      <c r="W636">
        <v>414069</v>
      </c>
    </row>
    <row r="637" spans="7:23" ht="12.75">
      <c r="G637">
        <v>303629</v>
      </c>
      <c r="H637" s="114" t="s">
        <v>284</v>
      </c>
      <c r="I637" s="114" t="s">
        <v>677</v>
      </c>
      <c r="L637">
        <v>10998</v>
      </c>
      <c r="M637" s="114" t="s">
        <v>1450</v>
      </c>
      <c r="N637" s="114" t="s">
        <v>677</v>
      </c>
      <c r="V637" s="114" t="s">
        <v>296</v>
      </c>
      <c r="W637">
        <v>303937</v>
      </c>
    </row>
    <row r="638" spans="7:23" ht="12.75">
      <c r="G638">
        <v>303625</v>
      </c>
      <c r="H638" s="114" t="s">
        <v>370</v>
      </c>
      <c r="I638" s="114" t="s">
        <v>677</v>
      </c>
      <c r="L638">
        <v>10999</v>
      </c>
      <c r="M638" s="114" t="s">
        <v>1451</v>
      </c>
      <c r="N638" s="114" t="s">
        <v>677</v>
      </c>
      <c r="V638" s="114" t="s">
        <v>194</v>
      </c>
      <c r="W638">
        <v>303933</v>
      </c>
    </row>
    <row r="639" spans="7:23" ht="12.75">
      <c r="G639">
        <v>303621</v>
      </c>
      <c r="H639" s="114" t="s">
        <v>471</v>
      </c>
      <c r="I639" s="114" t="s">
        <v>677</v>
      </c>
      <c r="L639">
        <v>11000</v>
      </c>
      <c r="M639" s="114" t="s">
        <v>1452</v>
      </c>
      <c r="N639" s="114" t="s">
        <v>677</v>
      </c>
      <c r="V639" s="114" t="s">
        <v>423</v>
      </c>
      <c r="W639">
        <v>303929</v>
      </c>
    </row>
    <row r="640" spans="7:23" ht="12.75">
      <c r="G640">
        <v>303617</v>
      </c>
      <c r="H640" s="114" t="s">
        <v>328</v>
      </c>
      <c r="I640" s="114" t="s">
        <v>677</v>
      </c>
      <c r="L640">
        <v>11001</v>
      </c>
      <c r="M640" s="114" t="s">
        <v>1453</v>
      </c>
      <c r="N640" s="114" t="s">
        <v>677</v>
      </c>
      <c r="V640" s="114" t="s">
        <v>196</v>
      </c>
      <c r="W640">
        <v>303925</v>
      </c>
    </row>
    <row r="641" spans="7:23" ht="12.75">
      <c r="G641">
        <v>303613</v>
      </c>
      <c r="H641" s="114" t="s">
        <v>385</v>
      </c>
      <c r="I641" s="114" t="s">
        <v>677</v>
      </c>
      <c r="L641">
        <v>11002</v>
      </c>
      <c r="M641" s="114" t="s">
        <v>1454</v>
      </c>
      <c r="N641" s="114" t="s">
        <v>677</v>
      </c>
      <c r="V641" s="114" t="s">
        <v>263</v>
      </c>
      <c r="W641">
        <v>303921</v>
      </c>
    </row>
    <row r="642" spans="7:23" ht="12.75">
      <c r="G642">
        <v>303609</v>
      </c>
      <c r="H642" s="114" t="s">
        <v>395</v>
      </c>
      <c r="I642" s="114" t="s">
        <v>677</v>
      </c>
      <c r="L642">
        <v>11003</v>
      </c>
      <c r="M642" s="114" t="s">
        <v>1455</v>
      </c>
      <c r="N642" s="114" t="s">
        <v>677</v>
      </c>
      <c r="V642" s="114" t="s">
        <v>198</v>
      </c>
      <c r="W642">
        <v>303917</v>
      </c>
    </row>
    <row r="643" spans="7:23" ht="12.75">
      <c r="G643">
        <v>303605</v>
      </c>
      <c r="H643" s="114" t="s">
        <v>382</v>
      </c>
      <c r="I643" s="114" t="s">
        <v>677</v>
      </c>
      <c r="L643">
        <v>11004</v>
      </c>
      <c r="M643" s="114" t="s">
        <v>1456</v>
      </c>
      <c r="N643" s="114" t="s">
        <v>677</v>
      </c>
      <c r="V643" s="114" t="s">
        <v>1067</v>
      </c>
      <c r="W643">
        <v>303913</v>
      </c>
    </row>
    <row r="644" spans="7:23" ht="12.75">
      <c r="G644">
        <v>303601</v>
      </c>
      <c r="H644" s="114" t="s">
        <v>1049</v>
      </c>
      <c r="I644" s="114" t="s">
        <v>677</v>
      </c>
      <c r="L644">
        <v>11005</v>
      </c>
      <c r="M644" s="114" t="s">
        <v>1457</v>
      </c>
      <c r="N644" s="114" t="s">
        <v>677</v>
      </c>
      <c r="V644" s="114" t="s">
        <v>200</v>
      </c>
      <c r="W644">
        <v>303909</v>
      </c>
    </row>
    <row r="645" spans="7:23" ht="12.75">
      <c r="G645">
        <v>349670</v>
      </c>
      <c r="H645" s="114" t="s">
        <v>4802</v>
      </c>
      <c r="I645" s="114" t="s">
        <v>677</v>
      </c>
      <c r="L645">
        <v>11006</v>
      </c>
      <c r="M645" s="114" t="s">
        <v>1458</v>
      </c>
      <c r="N645" s="114" t="s">
        <v>677</v>
      </c>
      <c r="V645" s="114" t="s">
        <v>201</v>
      </c>
      <c r="W645">
        <v>303905</v>
      </c>
    </row>
    <row r="646" spans="7:23" ht="12.75">
      <c r="G646">
        <v>303597</v>
      </c>
      <c r="H646" s="114" t="s">
        <v>149</v>
      </c>
      <c r="I646" s="114" t="s">
        <v>677</v>
      </c>
      <c r="L646">
        <v>11007</v>
      </c>
      <c r="M646" s="114" t="s">
        <v>1459</v>
      </c>
      <c r="N646" s="114" t="s">
        <v>677</v>
      </c>
      <c r="V646" s="114" t="s">
        <v>203</v>
      </c>
      <c r="W646">
        <v>303901</v>
      </c>
    </row>
    <row r="647" spans="7:23" ht="12.75">
      <c r="G647">
        <v>303593</v>
      </c>
      <c r="H647" s="114" t="s">
        <v>376</v>
      </c>
      <c r="I647" s="114" t="s">
        <v>677</v>
      </c>
      <c r="L647">
        <v>11008</v>
      </c>
      <c r="M647" s="114" t="s">
        <v>1460</v>
      </c>
      <c r="N647" s="114" t="s">
        <v>677</v>
      </c>
      <c r="V647" s="114" t="s">
        <v>489</v>
      </c>
      <c r="W647">
        <v>303897</v>
      </c>
    </row>
    <row r="648" spans="7:23" ht="12.75">
      <c r="G648">
        <v>6361</v>
      </c>
      <c r="H648" s="114" t="s">
        <v>1050</v>
      </c>
      <c r="I648" s="114" t="s">
        <v>677</v>
      </c>
      <c r="L648">
        <v>11009</v>
      </c>
      <c r="M648" s="114" t="s">
        <v>1461</v>
      </c>
      <c r="N648" s="114" t="s">
        <v>677</v>
      </c>
      <c r="V648" s="114" t="s">
        <v>1068</v>
      </c>
      <c r="W648">
        <v>303893</v>
      </c>
    </row>
    <row r="649" spans="7:23" ht="12.75">
      <c r="G649">
        <v>303673</v>
      </c>
      <c r="H649" s="114" t="s">
        <v>150</v>
      </c>
      <c r="I649" s="114" t="s">
        <v>677</v>
      </c>
      <c r="L649">
        <v>11010</v>
      </c>
      <c r="M649" s="114" t="s">
        <v>1462</v>
      </c>
      <c r="N649" s="114" t="s">
        <v>677</v>
      </c>
      <c r="V649" s="114" t="s">
        <v>205</v>
      </c>
      <c r="W649">
        <v>303889</v>
      </c>
    </row>
    <row r="650" spans="7:23" ht="12.75">
      <c r="G650">
        <v>303669</v>
      </c>
      <c r="H650" s="114" t="s">
        <v>152</v>
      </c>
      <c r="I650" s="114" t="s">
        <v>677</v>
      </c>
      <c r="L650">
        <v>11011</v>
      </c>
      <c r="M650" s="114" t="s">
        <v>1463</v>
      </c>
      <c r="N650" s="114" t="s">
        <v>677</v>
      </c>
      <c r="V650" s="114" t="s">
        <v>5086</v>
      </c>
      <c r="W650">
        <v>367873</v>
      </c>
    </row>
    <row r="651" spans="7:23" ht="12.75">
      <c r="G651">
        <v>303665</v>
      </c>
      <c r="H651" s="114" t="s">
        <v>154</v>
      </c>
      <c r="I651" s="114" t="s">
        <v>677</v>
      </c>
      <c r="L651">
        <v>11012</v>
      </c>
      <c r="M651" s="114" t="s">
        <v>1465</v>
      </c>
      <c r="N651" s="114" t="s">
        <v>677</v>
      </c>
      <c r="V651" s="114" t="s">
        <v>1069</v>
      </c>
      <c r="W651">
        <v>303885</v>
      </c>
    </row>
    <row r="652" spans="7:23" ht="12.75">
      <c r="G652">
        <v>303661</v>
      </c>
      <c r="H652" s="114" t="s">
        <v>156</v>
      </c>
      <c r="I652" s="114" t="s">
        <v>677</v>
      </c>
      <c r="L652">
        <v>11013</v>
      </c>
      <c r="M652" s="114" t="s">
        <v>1466</v>
      </c>
      <c r="N652" s="114" t="s">
        <v>677</v>
      </c>
      <c r="V652" s="114" t="s">
        <v>269</v>
      </c>
      <c r="W652">
        <v>303881</v>
      </c>
    </row>
    <row r="653" spans="7:23" ht="12.75">
      <c r="G653">
        <v>303769</v>
      </c>
      <c r="H653" s="114" t="s">
        <v>487</v>
      </c>
      <c r="I653" s="114" t="s">
        <v>677</v>
      </c>
      <c r="L653">
        <v>11014</v>
      </c>
      <c r="M653" s="114" t="s">
        <v>1467</v>
      </c>
      <c r="N653" s="114" t="s">
        <v>677</v>
      </c>
      <c r="V653" s="114" t="s">
        <v>285</v>
      </c>
      <c r="W653">
        <v>303877</v>
      </c>
    </row>
    <row r="654" spans="7:23" ht="12.75">
      <c r="G654">
        <v>303765</v>
      </c>
      <c r="H654" s="114" t="s">
        <v>158</v>
      </c>
      <c r="I654" s="114" t="s">
        <v>677</v>
      </c>
      <c r="L654">
        <v>11015</v>
      </c>
      <c r="M654" s="114" t="s">
        <v>1469</v>
      </c>
      <c r="N654" s="114" t="s">
        <v>677</v>
      </c>
      <c r="V654" s="114" t="s">
        <v>498</v>
      </c>
      <c r="W654">
        <v>303873</v>
      </c>
    </row>
    <row r="655" spans="7:23" ht="12.75">
      <c r="G655">
        <v>303761</v>
      </c>
      <c r="H655" s="114" t="s">
        <v>1051</v>
      </c>
      <c r="I655" s="114" t="s">
        <v>677</v>
      </c>
      <c r="L655">
        <v>11016</v>
      </c>
      <c r="M655" s="114" t="s">
        <v>1470</v>
      </c>
      <c r="N655" s="114" t="s">
        <v>677</v>
      </c>
      <c r="V655" s="114" t="s">
        <v>1070</v>
      </c>
      <c r="W655">
        <v>303869</v>
      </c>
    </row>
    <row r="656" spans="7:23" ht="12.75">
      <c r="G656">
        <v>303757</v>
      </c>
      <c r="H656" s="114" t="s">
        <v>265</v>
      </c>
      <c r="I656" s="114" t="s">
        <v>677</v>
      </c>
      <c r="L656">
        <v>11017</v>
      </c>
      <c r="M656" s="114" t="s">
        <v>1635</v>
      </c>
      <c r="N656" s="114" t="s">
        <v>677</v>
      </c>
      <c r="V656" s="114" t="s">
        <v>207</v>
      </c>
      <c r="W656">
        <v>304065</v>
      </c>
    </row>
    <row r="657" spans="7:23" ht="12.75">
      <c r="G657">
        <v>303753</v>
      </c>
      <c r="H657" s="114" t="s">
        <v>261</v>
      </c>
      <c r="I657" s="114" t="s">
        <v>677</v>
      </c>
      <c r="L657">
        <v>11018</v>
      </c>
      <c r="M657" s="114" t="s">
        <v>1473</v>
      </c>
      <c r="N657" s="114" t="s">
        <v>677</v>
      </c>
      <c r="V657" s="114" t="s">
        <v>209</v>
      </c>
      <c r="W657">
        <v>304061</v>
      </c>
    </row>
    <row r="658" spans="7:23" ht="12.75">
      <c r="G658">
        <v>303749</v>
      </c>
      <c r="H658" s="114" t="s">
        <v>311</v>
      </c>
      <c r="I658" s="114" t="s">
        <v>677</v>
      </c>
      <c r="L658">
        <v>11019</v>
      </c>
      <c r="M658" s="114" t="s">
        <v>1474</v>
      </c>
      <c r="N658" s="114" t="s">
        <v>677</v>
      </c>
      <c r="V658" s="114" t="s">
        <v>211</v>
      </c>
      <c r="W658">
        <v>304057</v>
      </c>
    </row>
    <row r="659" spans="7:23" ht="12.75">
      <c r="G659">
        <v>303745</v>
      </c>
      <c r="H659" s="114" t="s">
        <v>15</v>
      </c>
      <c r="I659" s="114" t="s">
        <v>677</v>
      </c>
      <c r="L659">
        <v>11020</v>
      </c>
      <c r="M659" s="114" t="s">
        <v>1475</v>
      </c>
      <c r="N659" s="114" t="s">
        <v>677</v>
      </c>
      <c r="V659" s="114" t="s">
        <v>1071</v>
      </c>
      <c r="W659">
        <v>304053</v>
      </c>
    </row>
    <row r="660" spans="7:23" ht="12.75">
      <c r="G660">
        <v>303741</v>
      </c>
      <c r="H660" s="114" t="s">
        <v>1052</v>
      </c>
      <c r="I660" s="114" t="s">
        <v>677</v>
      </c>
      <c r="L660">
        <v>11021</v>
      </c>
      <c r="M660" s="114" t="s">
        <v>1476</v>
      </c>
      <c r="N660" s="114" t="s">
        <v>677</v>
      </c>
      <c r="V660" s="114" t="s">
        <v>391</v>
      </c>
      <c r="W660">
        <v>304049</v>
      </c>
    </row>
    <row r="661" spans="7:23" ht="12.75">
      <c r="G661">
        <v>303737</v>
      </c>
      <c r="H661" s="114" t="s">
        <v>160</v>
      </c>
      <c r="I661" s="114" t="s">
        <v>677</v>
      </c>
      <c r="L661">
        <v>11022</v>
      </c>
      <c r="M661" s="114" t="s">
        <v>1477</v>
      </c>
      <c r="N661" s="114" t="s">
        <v>677</v>
      </c>
      <c r="V661" s="114" t="s">
        <v>213</v>
      </c>
      <c r="W661">
        <v>304045</v>
      </c>
    </row>
    <row r="662" spans="7:23" ht="12.75">
      <c r="G662">
        <v>303733</v>
      </c>
      <c r="H662" s="114" t="s">
        <v>515</v>
      </c>
      <c r="I662" s="114" t="s">
        <v>677</v>
      </c>
      <c r="L662">
        <v>11024</v>
      </c>
      <c r="M662" s="114" t="s">
        <v>1478</v>
      </c>
      <c r="N662" s="114" t="s">
        <v>677</v>
      </c>
      <c r="V662" s="114" t="s">
        <v>215</v>
      </c>
      <c r="W662">
        <v>304041</v>
      </c>
    </row>
    <row r="663" spans="7:23" ht="12.75">
      <c r="G663">
        <v>410670</v>
      </c>
      <c r="H663" s="114" t="s">
        <v>5083</v>
      </c>
      <c r="I663" s="114" t="s">
        <v>677</v>
      </c>
      <c r="L663">
        <v>11025</v>
      </c>
      <c r="M663" s="114" t="s">
        <v>1479</v>
      </c>
      <c r="N663" s="114" t="s">
        <v>677</v>
      </c>
      <c r="V663" s="114" t="s">
        <v>299</v>
      </c>
      <c r="W663">
        <v>304037</v>
      </c>
    </row>
    <row r="664" spans="7:23" ht="12.75">
      <c r="G664">
        <v>303729</v>
      </c>
      <c r="H664" s="114" t="s">
        <v>342</v>
      </c>
      <c r="I664" s="114" t="s">
        <v>677</v>
      </c>
      <c r="L664">
        <v>11026</v>
      </c>
      <c r="M664" s="114" t="s">
        <v>1480</v>
      </c>
      <c r="N664" s="114" t="s">
        <v>677</v>
      </c>
      <c r="V664" s="114" t="s">
        <v>217</v>
      </c>
      <c r="W664">
        <v>304033</v>
      </c>
    </row>
    <row r="665" spans="7:23" ht="12.75">
      <c r="G665">
        <v>303725</v>
      </c>
      <c r="H665" s="114" t="s">
        <v>162</v>
      </c>
      <c r="I665" s="114" t="s">
        <v>677</v>
      </c>
      <c r="L665">
        <v>11027</v>
      </c>
      <c r="M665" s="114" t="s">
        <v>1481</v>
      </c>
      <c r="N665" s="114" t="s">
        <v>677</v>
      </c>
      <c r="V665" s="114" t="s">
        <v>1072</v>
      </c>
      <c r="W665">
        <v>304029</v>
      </c>
    </row>
    <row r="666" spans="7:23" ht="12.75">
      <c r="G666">
        <v>303721</v>
      </c>
      <c r="H666" s="114" t="s">
        <v>267</v>
      </c>
      <c r="I666" s="114" t="s">
        <v>677</v>
      </c>
      <c r="L666">
        <v>11028</v>
      </c>
      <c r="M666" s="114" t="s">
        <v>1482</v>
      </c>
      <c r="N666" s="114" t="s">
        <v>677</v>
      </c>
      <c r="V666" s="114" t="s">
        <v>1073</v>
      </c>
      <c r="W666">
        <v>304025</v>
      </c>
    </row>
    <row r="667" spans="7:23" ht="12.75">
      <c r="G667">
        <v>303717</v>
      </c>
      <c r="H667" s="114" t="s">
        <v>164</v>
      </c>
      <c r="I667" s="114" t="s">
        <v>677</v>
      </c>
      <c r="L667">
        <v>11029</v>
      </c>
      <c r="M667" s="114" t="s">
        <v>1484</v>
      </c>
      <c r="N667" s="114" t="s">
        <v>677</v>
      </c>
      <c r="V667" s="114" t="s">
        <v>1074</v>
      </c>
      <c r="W667">
        <v>304021</v>
      </c>
    </row>
    <row r="668" spans="7:23" ht="12.75">
      <c r="G668">
        <v>303713</v>
      </c>
      <c r="H668" s="114" t="s">
        <v>1053</v>
      </c>
      <c r="I668" s="114" t="s">
        <v>677</v>
      </c>
      <c r="L668">
        <v>11030</v>
      </c>
      <c r="M668" s="114" t="s">
        <v>1485</v>
      </c>
      <c r="N668" s="114" t="s">
        <v>677</v>
      </c>
      <c r="V668" s="114" t="s">
        <v>313</v>
      </c>
      <c r="W668">
        <v>304017</v>
      </c>
    </row>
    <row r="669" spans="7:23" ht="12.75">
      <c r="G669">
        <v>303709</v>
      </c>
      <c r="H669" s="114" t="s">
        <v>388</v>
      </c>
      <c r="I669" s="114" t="s">
        <v>677</v>
      </c>
      <c r="L669">
        <v>11031</v>
      </c>
      <c r="M669" s="114" t="s">
        <v>1487</v>
      </c>
      <c r="N669" s="114" t="s">
        <v>677</v>
      </c>
      <c r="V669" s="114" t="s">
        <v>1075</v>
      </c>
      <c r="W669">
        <v>304013</v>
      </c>
    </row>
    <row r="670" spans="7:23" ht="12.75">
      <c r="G670">
        <v>303705</v>
      </c>
      <c r="H670" s="114" t="s">
        <v>1054</v>
      </c>
      <c r="I670" s="114" t="s">
        <v>677</v>
      </c>
      <c r="L670">
        <v>11032</v>
      </c>
      <c r="M670" s="114" t="s">
        <v>1489</v>
      </c>
      <c r="N670" s="114" t="s">
        <v>677</v>
      </c>
      <c r="V670" s="114" t="s">
        <v>416</v>
      </c>
      <c r="W670">
        <v>304009</v>
      </c>
    </row>
    <row r="671" spans="7:23" ht="12.75">
      <c r="G671">
        <v>303701</v>
      </c>
      <c r="H671" s="114" t="s">
        <v>1055</v>
      </c>
      <c r="I671" s="114" t="s">
        <v>677</v>
      </c>
      <c r="L671">
        <v>11033</v>
      </c>
      <c r="M671" s="114" t="s">
        <v>1490</v>
      </c>
      <c r="N671" s="114" t="s">
        <v>677</v>
      </c>
      <c r="V671" s="114" t="s">
        <v>418</v>
      </c>
      <c r="W671">
        <v>304005</v>
      </c>
    </row>
    <row r="672" spans="7:23" ht="12.75">
      <c r="G672">
        <v>303697</v>
      </c>
      <c r="H672" s="114" t="s">
        <v>166</v>
      </c>
      <c r="I672" s="114" t="s">
        <v>677</v>
      </c>
      <c r="L672">
        <v>11034</v>
      </c>
      <c r="M672" s="114" t="s">
        <v>1491</v>
      </c>
      <c r="N672" s="114" t="s">
        <v>677</v>
      </c>
      <c r="V672" s="114" t="s">
        <v>220</v>
      </c>
      <c r="W672">
        <v>304001</v>
      </c>
    </row>
    <row r="673" spans="7:23" ht="12.75">
      <c r="G673">
        <v>303693</v>
      </c>
      <c r="H673" s="114" t="s">
        <v>168</v>
      </c>
      <c r="I673" s="114" t="s">
        <v>677</v>
      </c>
      <c r="L673">
        <v>11035</v>
      </c>
      <c r="M673" s="114" t="s">
        <v>1492</v>
      </c>
      <c r="N673" s="114" t="s">
        <v>677</v>
      </c>
      <c r="V673" s="114" t="s">
        <v>9</v>
      </c>
      <c r="W673">
        <v>303997</v>
      </c>
    </row>
    <row r="674" spans="7:23" ht="12.75">
      <c r="G674">
        <v>303689</v>
      </c>
      <c r="H674" s="114" t="s">
        <v>170</v>
      </c>
      <c r="I674" s="114" t="s">
        <v>677</v>
      </c>
      <c r="L674">
        <v>11036</v>
      </c>
      <c r="M674" s="114" t="s">
        <v>1493</v>
      </c>
      <c r="N674" s="114" t="s">
        <v>677</v>
      </c>
      <c r="V674" s="114" t="s">
        <v>236</v>
      </c>
      <c r="W674">
        <v>303993</v>
      </c>
    </row>
    <row r="675" spans="7:23" ht="12.75">
      <c r="G675">
        <v>303685</v>
      </c>
      <c r="H675" s="114" t="s">
        <v>172</v>
      </c>
      <c r="I675" s="114" t="s">
        <v>677</v>
      </c>
      <c r="L675">
        <v>11037</v>
      </c>
      <c r="M675" s="114" t="s">
        <v>1494</v>
      </c>
      <c r="N675" s="114" t="s">
        <v>677</v>
      </c>
      <c r="V675" s="114" t="s">
        <v>5087</v>
      </c>
      <c r="W675">
        <v>404069</v>
      </c>
    </row>
    <row r="676" spans="7:23" ht="12.75">
      <c r="G676">
        <v>303681</v>
      </c>
      <c r="H676" s="114" t="s">
        <v>174</v>
      </c>
      <c r="I676" s="114" t="s">
        <v>677</v>
      </c>
      <c r="L676">
        <v>11038</v>
      </c>
      <c r="M676" s="114" t="s">
        <v>1495</v>
      </c>
      <c r="N676" s="114" t="s">
        <v>677</v>
      </c>
      <c r="V676" s="114" t="s">
        <v>1076</v>
      </c>
      <c r="W676">
        <v>303989</v>
      </c>
    </row>
    <row r="677" spans="7:23" ht="12.75">
      <c r="G677">
        <v>303677</v>
      </c>
      <c r="H677" s="114" t="s">
        <v>176</v>
      </c>
      <c r="I677" s="114" t="s">
        <v>677</v>
      </c>
      <c r="L677">
        <v>11039</v>
      </c>
      <c r="M677" s="114" t="s">
        <v>1496</v>
      </c>
      <c r="N677" s="114" t="s">
        <v>677</v>
      </c>
      <c r="V677" s="114" t="s">
        <v>1077</v>
      </c>
      <c r="W677">
        <v>303985</v>
      </c>
    </row>
    <row r="678" spans="7:23" ht="12.75">
      <c r="G678">
        <v>303833</v>
      </c>
      <c r="H678" s="114" t="s">
        <v>348</v>
      </c>
      <c r="I678" s="114" t="s">
        <v>677</v>
      </c>
      <c r="L678">
        <v>11040</v>
      </c>
      <c r="M678" s="114" t="s">
        <v>1497</v>
      </c>
      <c r="N678" s="114" t="s">
        <v>677</v>
      </c>
      <c r="V678" s="114" t="s">
        <v>383</v>
      </c>
      <c r="W678">
        <v>303981</v>
      </c>
    </row>
    <row r="679" spans="7:23" ht="12.75">
      <c r="G679">
        <v>303829</v>
      </c>
      <c r="H679" s="114" t="s">
        <v>452</v>
      </c>
      <c r="I679" s="114" t="s">
        <v>677</v>
      </c>
      <c r="L679">
        <v>11041</v>
      </c>
      <c r="M679" s="114" t="s">
        <v>1498</v>
      </c>
      <c r="N679" s="114" t="s">
        <v>677</v>
      </c>
      <c r="V679" s="114" t="s">
        <v>377</v>
      </c>
      <c r="W679">
        <v>303977</v>
      </c>
    </row>
    <row r="680" spans="7:23" ht="12.75">
      <c r="G680">
        <v>303825</v>
      </c>
      <c r="H680" s="114" t="s">
        <v>178</v>
      </c>
      <c r="I680" s="114" t="s">
        <v>677</v>
      </c>
      <c r="L680">
        <v>11042</v>
      </c>
      <c r="M680" s="114" t="s">
        <v>1499</v>
      </c>
      <c r="N680" s="114" t="s">
        <v>677</v>
      </c>
      <c r="V680" s="114" t="s">
        <v>427</v>
      </c>
      <c r="W680">
        <v>303973</v>
      </c>
    </row>
    <row r="681" spans="7:23" ht="12.75">
      <c r="G681">
        <v>303821</v>
      </c>
      <c r="H681" s="114" t="s">
        <v>180</v>
      </c>
      <c r="I681" s="114" t="s">
        <v>677</v>
      </c>
      <c r="L681">
        <v>11043</v>
      </c>
      <c r="M681" s="114" t="s">
        <v>1500</v>
      </c>
      <c r="N681" s="114" t="s">
        <v>677</v>
      </c>
      <c r="V681" s="114" t="s">
        <v>323</v>
      </c>
      <c r="W681">
        <v>304097</v>
      </c>
    </row>
    <row r="682" spans="7:23" ht="12.75">
      <c r="G682">
        <v>303817</v>
      </c>
      <c r="H682" s="114" t="s">
        <v>182</v>
      </c>
      <c r="I682" s="114" t="s">
        <v>677</v>
      </c>
      <c r="L682">
        <v>11044</v>
      </c>
      <c r="M682" s="114" t="s">
        <v>1501</v>
      </c>
      <c r="N682" s="114" t="s">
        <v>677</v>
      </c>
      <c r="V682" s="114" t="s">
        <v>531</v>
      </c>
      <c r="W682">
        <v>304093</v>
      </c>
    </row>
    <row r="683" spans="7:23" ht="12.75">
      <c r="G683">
        <v>303813</v>
      </c>
      <c r="H683" s="114" t="s">
        <v>1056</v>
      </c>
      <c r="I683" s="114" t="s">
        <v>677</v>
      </c>
      <c r="L683">
        <v>11045</v>
      </c>
      <c r="M683" s="114" t="s">
        <v>1502</v>
      </c>
      <c r="N683" s="114" t="s">
        <v>677</v>
      </c>
      <c r="V683" s="114" t="s">
        <v>324</v>
      </c>
      <c r="W683">
        <v>304089</v>
      </c>
    </row>
    <row r="684" spans="7:23" ht="12.75">
      <c r="G684">
        <v>346269</v>
      </c>
      <c r="H684" s="114" t="s">
        <v>4803</v>
      </c>
      <c r="I684" s="114" t="s">
        <v>677</v>
      </c>
      <c r="L684">
        <v>11046</v>
      </c>
      <c r="M684" s="114" t="s">
        <v>1504</v>
      </c>
      <c r="N684" s="114" t="s">
        <v>677</v>
      </c>
      <c r="V684" s="114" t="s">
        <v>530</v>
      </c>
      <c r="W684">
        <v>304085</v>
      </c>
    </row>
    <row r="685" spans="7:23" ht="12.75">
      <c r="G685">
        <v>411270</v>
      </c>
      <c r="H685" s="114" t="s">
        <v>5084</v>
      </c>
      <c r="I685" s="114" t="s">
        <v>677</v>
      </c>
      <c r="L685">
        <v>11047</v>
      </c>
      <c r="M685" s="114" t="s">
        <v>1505</v>
      </c>
      <c r="N685" s="114" t="s">
        <v>677</v>
      </c>
      <c r="V685" s="114" t="s">
        <v>316</v>
      </c>
      <c r="W685">
        <v>304081</v>
      </c>
    </row>
    <row r="686" spans="7:23" ht="12.75">
      <c r="G686">
        <v>303809</v>
      </c>
      <c r="H686" s="114" t="s">
        <v>1057</v>
      </c>
      <c r="I686" s="114" t="s">
        <v>677</v>
      </c>
      <c r="L686">
        <v>11048</v>
      </c>
      <c r="M686" s="114" t="s">
        <v>1506</v>
      </c>
      <c r="N686" s="114" t="s">
        <v>677</v>
      </c>
      <c r="V686" s="114" t="s">
        <v>221</v>
      </c>
      <c r="W686">
        <v>304077</v>
      </c>
    </row>
    <row r="687" spans="7:23" ht="12.75">
      <c r="G687">
        <v>303805</v>
      </c>
      <c r="H687" s="114" t="s">
        <v>533</v>
      </c>
      <c r="I687" s="114" t="s">
        <v>677</v>
      </c>
      <c r="L687">
        <v>11049</v>
      </c>
      <c r="M687" s="114" t="s">
        <v>1507</v>
      </c>
      <c r="N687" s="114" t="s">
        <v>677</v>
      </c>
      <c r="V687" s="114" t="s">
        <v>430</v>
      </c>
      <c r="W687">
        <v>304073</v>
      </c>
    </row>
    <row r="688" spans="7:23" ht="12.75">
      <c r="G688">
        <v>303801</v>
      </c>
      <c r="H688" s="114" t="s">
        <v>1058</v>
      </c>
      <c r="I688" s="114" t="s">
        <v>677</v>
      </c>
      <c r="L688">
        <v>11050</v>
      </c>
      <c r="M688" s="114" t="s">
        <v>1509</v>
      </c>
      <c r="N688" s="114" t="s">
        <v>677</v>
      </c>
      <c r="V688" s="114" t="s">
        <v>1078</v>
      </c>
      <c r="W688">
        <v>304069</v>
      </c>
    </row>
    <row r="689" spans="7:23" ht="12.75">
      <c r="G689">
        <v>303797</v>
      </c>
      <c r="H689" s="114" t="s">
        <v>511</v>
      </c>
      <c r="I689" s="114" t="s">
        <v>677</v>
      </c>
      <c r="L689">
        <v>11051</v>
      </c>
      <c r="M689" s="114" t="s">
        <v>1510</v>
      </c>
      <c r="N689" s="114" t="s">
        <v>677</v>
      </c>
      <c r="V689" s="114" t="s">
        <v>1079</v>
      </c>
      <c r="W689">
        <v>225470</v>
      </c>
    </row>
    <row r="690" spans="7:23" ht="12.75">
      <c r="G690">
        <v>303793</v>
      </c>
      <c r="H690" s="114" t="s">
        <v>352</v>
      </c>
      <c r="I690" s="114" t="s">
        <v>677</v>
      </c>
      <c r="L690">
        <v>11052</v>
      </c>
      <c r="M690" s="114" t="s">
        <v>1511</v>
      </c>
      <c r="N690" s="114" t="s">
        <v>677</v>
      </c>
      <c r="V690" s="114" t="s">
        <v>1080</v>
      </c>
      <c r="W690">
        <v>304117</v>
      </c>
    </row>
    <row r="691" spans="7:23" ht="12.75">
      <c r="G691">
        <v>303789</v>
      </c>
      <c r="H691" s="114" t="s">
        <v>1059</v>
      </c>
      <c r="I691" s="114" t="s">
        <v>677</v>
      </c>
      <c r="L691">
        <v>11053</v>
      </c>
      <c r="M691" s="114" t="s">
        <v>1512</v>
      </c>
      <c r="N691" s="114" t="s">
        <v>677</v>
      </c>
      <c r="V691" s="114" t="s">
        <v>5088</v>
      </c>
      <c r="W691">
        <v>413069</v>
      </c>
    </row>
    <row r="692" spans="7:23" ht="12.75">
      <c r="G692">
        <v>303785</v>
      </c>
      <c r="H692" s="114" t="s">
        <v>465</v>
      </c>
      <c r="I692" s="114" t="s">
        <v>677</v>
      </c>
      <c r="L692">
        <v>11054</v>
      </c>
      <c r="M692" s="114" t="s">
        <v>1514</v>
      </c>
      <c r="N692" s="114" t="s">
        <v>677</v>
      </c>
      <c r="V692" s="114" t="s">
        <v>446</v>
      </c>
      <c r="W692">
        <v>304113</v>
      </c>
    </row>
    <row r="693" spans="7:23" ht="12.75">
      <c r="G693">
        <v>303781</v>
      </c>
      <c r="H693" s="114" t="s">
        <v>184</v>
      </c>
      <c r="I693" s="114" t="s">
        <v>677</v>
      </c>
      <c r="L693">
        <v>11055</v>
      </c>
      <c r="M693" s="114" t="s">
        <v>1515</v>
      </c>
      <c r="N693" s="114" t="s">
        <v>677</v>
      </c>
      <c r="V693" s="114" t="s">
        <v>1081</v>
      </c>
      <c r="W693">
        <v>304109</v>
      </c>
    </row>
    <row r="694" spans="7:23" ht="12.75">
      <c r="G694">
        <v>303777</v>
      </c>
      <c r="H694" s="114" t="s">
        <v>1060</v>
      </c>
      <c r="I694" s="114" t="s">
        <v>677</v>
      </c>
      <c r="L694">
        <v>11056</v>
      </c>
      <c r="M694" s="114" t="s">
        <v>1516</v>
      </c>
      <c r="N694" s="114" t="s">
        <v>677</v>
      </c>
      <c r="V694" s="114" t="s">
        <v>1082</v>
      </c>
      <c r="W694">
        <v>304105</v>
      </c>
    </row>
    <row r="695" spans="7:23" ht="12.75">
      <c r="G695">
        <v>303773</v>
      </c>
      <c r="H695" s="114" t="s">
        <v>186</v>
      </c>
      <c r="I695" s="114" t="s">
        <v>677</v>
      </c>
      <c r="L695">
        <v>11057</v>
      </c>
      <c r="M695" s="114" t="s">
        <v>1517</v>
      </c>
      <c r="N695" s="114" t="s">
        <v>677</v>
      </c>
      <c r="V695" s="114" t="s">
        <v>1083</v>
      </c>
      <c r="W695">
        <v>304173</v>
      </c>
    </row>
    <row r="696" spans="7:23" ht="12.75">
      <c r="G696">
        <v>219277</v>
      </c>
      <c r="H696" s="114" t="s">
        <v>1061</v>
      </c>
      <c r="I696" s="114" t="s">
        <v>677</v>
      </c>
      <c r="L696">
        <v>11058</v>
      </c>
      <c r="M696" s="114" t="s">
        <v>1518</v>
      </c>
      <c r="N696" s="114" t="s">
        <v>677</v>
      </c>
      <c r="V696" s="114" t="s">
        <v>1084</v>
      </c>
      <c r="W696">
        <v>304169</v>
      </c>
    </row>
    <row r="697" spans="7:23" ht="12.75">
      <c r="G697">
        <v>303865</v>
      </c>
      <c r="H697" s="114" t="s">
        <v>187</v>
      </c>
      <c r="I697" s="114" t="s">
        <v>677</v>
      </c>
      <c r="L697">
        <v>11059</v>
      </c>
      <c r="M697" s="114" t="s">
        <v>1520</v>
      </c>
      <c r="N697" s="114" t="s">
        <v>677</v>
      </c>
      <c r="V697" s="114" t="s">
        <v>222</v>
      </c>
      <c r="W697">
        <v>304165</v>
      </c>
    </row>
    <row r="698" spans="7:23" ht="12.75">
      <c r="G698">
        <v>303861</v>
      </c>
      <c r="H698" s="114" t="s">
        <v>439</v>
      </c>
      <c r="I698" s="114" t="s">
        <v>677</v>
      </c>
      <c r="L698">
        <v>11060</v>
      </c>
      <c r="M698" s="114" t="s">
        <v>1521</v>
      </c>
      <c r="N698" s="114" t="s">
        <v>677</v>
      </c>
      <c r="V698" s="114" t="s">
        <v>330</v>
      </c>
      <c r="W698">
        <v>304161</v>
      </c>
    </row>
    <row r="699" spans="7:23" ht="12.75">
      <c r="G699">
        <v>303857</v>
      </c>
      <c r="H699" s="114" t="s">
        <v>451</v>
      </c>
      <c r="I699" s="114" t="s">
        <v>677</v>
      </c>
      <c r="L699">
        <v>11061</v>
      </c>
      <c r="M699" s="114" t="s">
        <v>1522</v>
      </c>
      <c r="N699" s="114" t="s">
        <v>677</v>
      </c>
      <c r="V699" s="114" t="s">
        <v>5089</v>
      </c>
      <c r="W699">
        <v>363477</v>
      </c>
    </row>
    <row r="700" spans="7:23" ht="12.75">
      <c r="G700">
        <v>303853</v>
      </c>
      <c r="H700" s="114" t="s">
        <v>1062</v>
      </c>
      <c r="I700" s="114" t="s">
        <v>677</v>
      </c>
      <c r="L700">
        <v>11062</v>
      </c>
      <c r="M700" s="114" t="s">
        <v>1523</v>
      </c>
      <c r="N700" s="114" t="s">
        <v>677</v>
      </c>
      <c r="V700" s="114" t="s">
        <v>373</v>
      </c>
      <c r="W700">
        <v>304157</v>
      </c>
    </row>
    <row r="701" spans="7:23" ht="12.75">
      <c r="G701">
        <v>303849</v>
      </c>
      <c r="H701" s="114" t="s">
        <v>188</v>
      </c>
      <c r="I701" s="114" t="s">
        <v>677</v>
      </c>
      <c r="L701">
        <v>11063</v>
      </c>
      <c r="M701" s="114" t="s">
        <v>1524</v>
      </c>
      <c r="N701" s="114" t="s">
        <v>677</v>
      </c>
      <c r="V701" s="114" t="s">
        <v>335</v>
      </c>
      <c r="W701">
        <v>304153</v>
      </c>
    </row>
    <row r="702" spans="7:23" ht="12.75">
      <c r="G702">
        <v>303845</v>
      </c>
      <c r="H702" s="114" t="s">
        <v>190</v>
      </c>
      <c r="I702" s="114" t="s">
        <v>677</v>
      </c>
      <c r="L702">
        <v>11064</v>
      </c>
      <c r="M702" s="114" t="s">
        <v>1525</v>
      </c>
      <c r="N702" s="114" t="s">
        <v>677</v>
      </c>
      <c r="V702" s="114" t="s">
        <v>537</v>
      </c>
      <c r="W702">
        <v>304149</v>
      </c>
    </row>
    <row r="703" spans="7:23" ht="12.75">
      <c r="G703">
        <v>303841</v>
      </c>
      <c r="H703" s="114" t="s">
        <v>1063</v>
      </c>
      <c r="I703" s="114" t="s">
        <v>677</v>
      </c>
      <c r="L703">
        <v>11065</v>
      </c>
      <c r="M703" s="114" t="s">
        <v>1526</v>
      </c>
      <c r="N703" s="114" t="s">
        <v>677</v>
      </c>
      <c r="V703" s="114" t="s">
        <v>486</v>
      </c>
      <c r="W703">
        <v>304145</v>
      </c>
    </row>
    <row r="704" spans="7:23" ht="12.75">
      <c r="G704">
        <v>303837</v>
      </c>
      <c r="H704" s="114" t="s">
        <v>353</v>
      </c>
      <c r="I704" s="114" t="s">
        <v>677</v>
      </c>
      <c r="L704">
        <v>11066</v>
      </c>
      <c r="M704" s="114" t="s">
        <v>1527</v>
      </c>
      <c r="N704" s="114" t="s">
        <v>677</v>
      </c>
      <c r="V704" s="114" t="s">
        <v>1085</v>
      </c>
      <c r="W704">
        <v>304141</v>
      </c>
    </row>
    <row r="705" spans="7:23" ht="12.75">
      <c r="G705">
        <v>303961</v>
      </c>
      <c r="H705" s="114" t="s">
        <v>192</v>
      </c>
      <c r="I705" s="114" t="s">
        <v>677</v>
      </c>
      <c r="L705">
        <v>11067</v>
      </c>
      <c r="M705" s="114" t="s">
        <v>1529</v>
      </c>
      <c r="N705" s="114" t="s">
        <v>677</v>
      </c>
      <c r="V705" s="114" t="s">
        <v>428</v>
      </c>
      <c r="W705">
        <v>304137</v>
      </c>
    </row>
    <row r="706" spans="7:23" ht="12.75">
      <c r="G706">
        <v>303957</v>
      </c>
      <c r="H706" s="114" t="s">
        <v>300</v>
      </c>
      <c r="I706" s="114" t="s">
        <v>677</v>
      </c>
      <c r="L706">
        <v>11068</v>
      </c>
      <c r="M706" s="114" t="s">
        <v>1530</v>
      </c>
      <c r="N706" s="114" t="s">
        <v>677</v>
      </c>
      <c r="V706" s="114" t="s">
        <v>1086</v>
      </c>
      <c r="W706">
        <v>304133</v>
      </c>
    </row>
    <row r="707" spans="7:23" ht="12.75">
      <c r="G707">
        <v>303953</v>
      </c>
      <c r="H707" s="114" t="s">
        <v>1064</v>
      </c>
      <c r="I707" s="114" t="s">
        <v>677</v>
      </c>
      <c r="L707">
        <v>11069</v>
      </c>
      <c r="M707" s="114" t="s">
        <v>1531</v>
      </c>
      <c r="N707" s="114" t="s">
        <v>677</v>
      </c>
      <c r="V707" s="114" t="s">
        <v>1087</v>
      </c>
      <c r="W707">
        <v>304129</v>
      </c>
    </row>
    <row r="708" spans="7:23" ht="12.75">
      <c r="G708">
        <v>303949</v>
      </c>
      <c r="H708" s="114" t="s">
        <v>1065</v>
      </c>
      <c r="I708" s="114" t="s">
        <v>677</v>
      </c>
      <c r="L708">
        <v>11070</v>
      </c>
      <c r="M708" s="114" t="s">
        <v>1532</v>
      </c>
      <c r="N708" s="114" t="s">
        <v>677</v>
      </c>
      <c r="V708" s="114" t="s">
        <v>5090</v>
      </c>
      <c r="W708">
        <v>416869</v>
      </c>
    </row>
    <row r="709" spans="7:23" ht="12.75">
      <c r="G709">
        <v>303945</v>
      </c>
      <c r="H709" s="114" t="s">
        <v>318</v>
      </c>
      <c r="I709" s="114" t="s">
        <v>677</v>
      </c>
      <c r="L709">
        <v>11071</v>
      </c>
      <c r="M709" s="114" t="s">
        <v>1533</v>
      </c>
      <c r="N709" s="114" t="s">
        <v>677</v>
      </c>
      <c r="V709" s="114" t="s">
        <v>1088</v>
      </c>
      <c r="W709">
        <v>304125</v>
      </c>
    </row>
    <row r="710" spans="7:23" ht="12.75">
      <c r="G710">
        <v>303941</v>
      </c>
      <c r="H710" s="114" t="s">
        <v>1066</v>
      </c>
      <c r="I710" s="114" t="s">
        <v>677</v>
      </c>
      <c r="L710">
        <v>11072</v>
      </c>
      <c r="M710" s="114" t="s">
        <v>1534</v>
      </c>
      <c r="N710" s="114" t="s">
        <v>677</v>
      </c>
      <c r="V710" s="114" t="s">
        <v>1089</v>
      </c>
      <c r="W710">
        <v>304101</v>
      </c>
    </row>
    <row r="711" spans="7:23" ht="12.75">
      <c r="G711">
        <v>414069</v>
      </c>
      <c r="H711" s="114" t="s">
        <v>5085</v>
      </c>
      <c r="I711" s="114" t="s">
        <v>677</v>
      </c>
      <c r="L711">
        <v>11073</v>
      </c>
      <c r="M711" s="114" t="s">
        <v>1535</v>
      </c>
      <c r="N711" s="114" t="s">
        <v>677</v>
      </c>
      <c r="V711" s="114" t="s">
        <v>1090</v>
      </c>
      <c r="W711">
        <v>6362</v>
      </c>
    </row>
    <row r="712" spans="7:23" ht="12.75">
      <c r="G712">
        <v>303937</v>
      </c>
      <c r="H712" s="114" t="s">
        <v>296</v>
      </c>
      <c r="I712" s="114" t="s">
        <v>677</v>
      </c>
      <c r="L712">
        <v>11074</v>
      </c>
      <c r="M712" s="114" t="s">
        <v>1536</v>
      </c>
      <c r="N712" s="114" t="s">
        <v>677</v>
      </c>
      <c r="V712" s="114" t="s">
        <v>223</v>
      </c>
      <c r="W712">
        <v>304193</v>
      </c>
    </row>
    <row r="713" spans="7:23" ht="12.75">
      <c r="G713">
        <v>303933</v>
      </c>
      <c r="H713" s="114" t="s">
        <v>194</v>
      </c>
      <c r="I713" s="114" t="s">
        <v>677</v>
      </c>
      <c r="L713">
        <v>11075</v>
      </c>
      <c r="M713" s="114" t="s">
        <v>1537</v>
      </c>
      <c r="N713" s="114" t="s">
        <v>677</v>
      </c>
      <c r="V713" s="114" t="s">
        <v>224</v>
      </c>
      <c r="W713">
        <v>304189</v>
      </c>
    </row>
    <row r="714" spans="7:23" ht="12.75">
      <c r="G714">
        <v>303929</v>
      </c>
      <c r="H714" s="114" t="s">
        <v>423</v>
      </c>
      <c r="I714" s="114" t="s">
        <v>677</v>
      </c>
      <c r="L714">
        <v>11076</v>
      </c>
      <c r="M714" s="114" t="s">
        <v>1538</v>
      </c>
      <c r="N714" s="114" t="s">
        <v>677</v>
      </c>
      <c r="V714" s="114" t="s">
        <v>225</v>
      </c>
      <c r="W714">
        <v>304185</v>
      </c>
    </row>
    <row r="715" spans="7:23" ht="12.75">
      <c r="G715">
        <v>303925</v>
      </c>
      <c r="H715" s="114" t="s">
        <v>196</v>
      </c>
      <c r="I715" s="114" t="s">
        <v>677</v>
      </c>
      <c r="L715">
        <v>11077</v>
      </c>
      <c r="M715" s="114" t="s">
        <v>1539</v>
      </c>
      <c r="N715" s="114" t="s">
        <v>677</v>
      </c>
      <c r="V715" s="114" t="s">
        <v>226</v>
      </c>
      <c r="W715">
        <v>304181</v>
      </c>
    </row>
    <row r="716" spans="7:23" ht="12.75">
      <c r="G716">
        <v>303921</v>
      </c>
      <c r="H716" s="114" t="s">
        <v>263</v>
      </c>
      <c r="I716" s="114" t="s">
        <v>677</v>
      </c>
      <c r="L716">
        <v>11078</v>
      </c>
      <c r="M716" s="114" t="s">
        <v>1540</v>
      </c>
      <c r="N716" s="114" t="s">
        <v>677</v>
      </c>
      <c r="V716" s="114" t="s">
        <v>1091</v>
      </c>
      <c r="W716">
        <v>304177</v>
      </c>
    </row>
    <row r="717" spans="7:23" ht="12.75">
      <c r="G717">
        <v>303917</v>
      </c>
      <c r="H717" s="114" t="s">
        <v>198</v>
      </c>
      <c r="I717" s="114" t="s">
        <v>677</v>
      </c>
      <c r="L717">
        <v>11079</v>
      </c>
      <c r="M717" s="114" t="s">
        <v>1541</v>
      </c>
      <c r="N717" s="114" t="s">
        <v>677</v>
      </c>
      <c r="V717" s="114" t="s">
        <v>277</v>
      </c>
      <c r="W717">
        <v>304205</v>
      </c>
    </row>
    <row r="718" spans="7:23" ht="12.75">
      <c r="G718">
        <v>303913</v>
      </c>
      <c r="H718" s="114" t="s">
        <v>1067</v>
      </c>
      <c r="I718" s="114" t="s">
        <v>677</v>
      </c>
      <c r="L718">
        <v>11080</v>
      </c>
      <c r="M718" s="114" t="s">
        <v>1542</v>
      </c>
      <c r="N718" s="114" t="s">
        <v>677</v>
      </c>
      <c r="V718" s="114" t="s">
        <v>404</v>
      </c>
      <c r="W718">
        <v>304201</v>
      </c>
    </row>
    <row r="719" spans="7:23" ht="12.75">
      <c r="G719">
        <v>303909</v>
      </c>
      <c r="H719" s="114" t="s">
        <v>200</v>
      </c>
      <c r="I719" s="114" t="s">
        <v>677</v>
      </c>
      <c r="L719">
        <v>11081</v>
      </c>
      <c r="M719" s="114" t="s">
        <v>1543</v>
      </c>
      <c r="N719" s="114" t="s">
        <v>677</v>
      </c>
      <c r="V719" s="114" t="s">
        <v>405</v>
      </c>
      <c r="W719">
        <v>304197</v>
      </c>
    </row>
    <row r="720" spans="7:23" ht="12.75">
      <c r="G720">
        <v>303905</v>
      </c>
      <c r="H720" s="114" t="s">
        <v>201</v>
      </c>
      <c r="I720" s="114" t="s">
        <v>677</v>
      </c>
      <c r="L720">
        <v>11082</v>
      </c>
      <c r="M720" s="114" t="s">
        <v>1544</v>
      </c>
      <c r="N720" s="114" t="s">
        <v>677</v>
      </c>
      <c r="V720" s="114" t="s">
        <v>1092</v>
      </c>
      <c r="W720">
        <v>178272</v>
      </c>
    </row>
    <row r="721" spans="7:23" ht="12.75">
      <c r="G721">
        <v>303901</v>
      </c>
      <c r="H721" s="114" t="s">
        <v>203</v>
      </c>
      <c r="I721" s="114" t="s">
        <v>677</v>
      </c>
      <c r="L721">
        <v>11083</v>
      </c>
      <c r="M721" s="114" t="s">
        <v>1545</v>
      </c>
      <c r="N721" s="114" t="s">
        <v>677</v>
      </c>
      <c r="V721" s="114" t="s">
        <v>1093</v>
      </c>
      <c r="W721">
        <v>6363</v>
      </c>
    </row>
    <row r="722" spans="7:23" ht="12.75">
      <c r="G722">
        <v>303897</v>
      </c>
      <c r="H722" s="114" t="s">
        <v>489</v>
      </c>
      <c r="I722" s="114" t="s">
        <v>677</v>
      </c>
      <c r="L722">
        <v>11084</v>
      </c>
      <c r="M722" s="114" t="s">
        <v>1546</v>
      </c>
      <c r="N722" s="114" t="s">
        <v>677</v>
      </c>
      <c r="V722" s="114" t="s">
        <v>5091</v>
      </c>
      <c r="W722">
        <v>418080</v>
      </c>
    </row>
    <row r="723" spans="7:23" ht="12.75">
      <c r="G723">
        <v>303893</v>
      </c>
      <c r="H723" s="114" t="s">
        <v>1068</v>
      </c>
      <c r="I723" s="114" t="s">
        <v>677</v>
      </c>
      <c r="L723">
        <v>11085</v>
      </c>
      <c r="M723" s="114" t="s">
        <v>1547</v>
      </c>
      <c r="N723" s="114" t="s">
        <v>677</v>
      </c>
      <c r="V723" s="114" t="s">
        <v>5092</v>
      </c>
      <c r="W723">
        <v>420069</v>
      </c>
    </row>
    <row r="724" spans="7:23" ht="12.75">
      <c r="G724">
        <v>303889</v>
      </c>
      <c r="H724" s="114" t="s">
        <v>205</v>
      </c>
      <c r="I724" s="114" t="s">
        <v>677</v>
      </c>
      <c r="L724">
        <v>11086</v>
      </c>
      <c r="M724" s="114" t="s">
        <v>1548</v>
      </c>
      <c r="N724" s="114" t="s">
        <v>677</v>
      </c>
      <c r="V724" s="114" t="s">
        <v>1094</v>
      </c>
      <c r="W724">
        <v>304217</v>
      </c>
    </row>
    <row r="725" spans="7:23" ht="12.75">
      <c r="G725">
        <v>367873</v>
      </c>
      <c r="H725" s="114" t="s">
        <v>5086</v>
      </c>
      <c r="I725" s="114" t="s">
        <v>677</v>
      </c>
      <c r="L725">
        <v>11087</v>
      </c>
      <c r="M725" s="114" t="s">
        <v>1549</v>
      </c>
      <c r="N725" s="114" t="s">
        <v>677</v>
      </c>
      <c r="V725" s="114" t="s">
        <v>1095</v>
      </c>
      <c r="W725">
        <v>304213</v>
      </c>
    </row>
    <row r="726" spans="7:23" ht="12.75">
      <c r="G726">
        <v>303885</v>
      </c>
      <c r="H726" s="114" t="s">
        <v>1069</v>
      </c>
      <c r="I726" s="114" t="s">
        <v>677</v>
      </c>
      <c r="L726">
        <v>11088</v>
      </c>
      <c r="M726" s="114" t="s">
        <v>1550</v>
      </c>
      <c r="N726" s="114" t="s">
        <v>677</v>
      </c>
      <c r="V726" s="114" t="s">
        <v>1096</v>
      </c>
      <c r="W726">
        <v>304209</v>
      </c>
    </row>
    <row r="727" spans="7:23" ht="12.75">
      <c r="G727">
        <v>303881</v>
      </c>
      <c r="H727" s="114" t="s">
        <v>269</v>
      </c>
      <c r="I727" s="114" t="s">
        <v>677</v>
      </c>
      <c r="L727">
        <v>11089</v>
      </c>
      <c r="M727" s="114" t="s">
        <v>1551</v>
      </c>
      <c r="N727" s="114" t="s">
        <v>677</v>
      </c>
      <c r="V727" s="114" t="s">
        <v>1097</v>
      </c>
      <c r="W727">
        <v>178276</v>
      </c>
    </row>
    <row r="728" spans="7:23" ht="12.75">
      <c r="G728">
        <v>303877</v>
      </c>
      <c r="H728" s="114" t="s">
        <v>285</v>
      </c>
      <c r="I728" s="114" t="s">
        <v>677</v>
      </c>
      <c r="L728">
        <v>11090</v>
      </c>
      <c r="M728" s="114" t="s">
        <v>1552</v>
      </c>
      <c r="N728" s="114" t="s">
        <v>677</v>
      </c>
      <c r="V728" s="114" t="s">
        <v>227</v>
      </c>
      <c r="W728">
        <v>304245</v>
      </c>
    </row>
    <row r="729" spans="7:23" ht="12.75">
      <c r="G729">
        <v>303873</v>
      </c>
      <c r="H729" s="114" t="s">
        <v>498</v>
      </c>
      <c r="I729" s="114" t="s">
        <v>677</v>
      </c>
      <c r="L729">
        <v>11091</v>
      </c>
      <c r="M729" s="114" t="s">
        <v>1553</v>
      </c>
      <c r="N729" s="114" t="s">
        <v>677</v>
      </c>
      <c r="V729" s="114" t="s">
        <v>228</v>
      </c>
      <c r="W729">
        <v>304241</v>
      </c>
    </row>
    <row r="730" spans="7:23" ht="12.75">
      <c r="G730">
        <v>303869</v>
      </c>
      <c r="H730" s="114" t="s">
        <v>1070</v>
      </c>
      <c r="I730" s="114" t="s">
        <v>677</v>
      </c>
      <c r="L730">
        <v>11092</v>
      </c>
      <c r="M730" s="114" t="s">
        <v>1554</v>
      </c>
      <c r="N730" s="114" t="s">
        <v>677</v>
      </c>
      <c r="V730" s="114" t="s">
        <v>5093</v>
      </c>
      <c r="W730">
        <v>399674</v>
      </c>
    </row>
    <row r="731" spans="7:23" ht="12.75">
      <c r="G731">
        <v>304065</v>
      </c>
      <c r="H731" s="114" t="s">
        <v>207</v>
      </c>
      <c r="I731" s="114" t="s">
        <v>677</v>
      </c>
      <c r="L731">
        <v>11093</v>
      </c>
      <c r="M731" s="114" t="s">
        <v>1555</v>
      </c>
      <c r="N731" s="114" t="s">
        <v>677</v>
      </c>
      <c r="V731" s="114" t="s">
        <v>360</v>
      </c>
      <c r="W731">
        <v>304237</v>
      </c>
    </row>
    <row r="732" spans="7:23" ht="12.75">
      <c r="G732">
        <v>304061</v>
      </c>
      <c r="H732" s="114" t="s">
        <v>209</v>
      </c>
      <c r="I732" s="114" t="s">
        <v>677</v>
      </c>
      <c r="L732">
        <v>11094</v>
      </c>
      <c r="M732" s="114" t="s">
        <v>1556</v>
      </c>
      <c r="N732" s="114" t="s">
        <v>677</v>
      </c>
      <c r="V732" s="114" t="s">
        <v>1098</v>
      </c>
      <c r="W732">
        <v>304233</v>
      </c>
    </row>
    <row r="733" spans="7:23" ht="12.75">
      <c r="G733">
        <v>304057</v>
      </c>
      <c r="H733" s="114" t="s">
        <v>211</v>
      </c>
      <c r="I733" s="114" t="s">
        <v>677</v>
      </c>
      <c r="L733">
        <v>11095</v>
      </c>
      <c r="M733" s="114" t="s">
        <v>1557</v>
      </c>
      <c r="N733" s="114" t="s">
        <v>677</v>
      </c>
      <c r="V733" s="114" t="s">
        <v>1099</v>
      </c>
      <c r="W733">
        <v>304229</v>
      </c>
    </row>
    <row r="734" spans="7:23" ht="12.75">
      <c r="G734">
        <v>304053</v>
      </c>
      <c r="H734" s="114" t="s">
        <v>1071</v>
      </c>
      <c r="I734" s="114" t="s">
        <v>677</v>
      </c>
      <c r="L734">
        <v>11096</v>
      </c>
      <c r="M734" s="114" t="s">
        <v>1558</v>
      </c>
      <c r="N734" s="114" t="s">
        <v>677</v>
      </c>
      <c r="V734" s="114" t="s">
        <v>535</v>
      </c>
      <c r="W734">
        <v>304225</v>
      </c>
    </row>
    <row r="735" spans="7:23" ht="12.75">
      <c r="G735">
        <v>304049</v>
      </c>
      <c r="H735" s="114" t="s">
        <v>391</v>
      </c>
      <c r="I735" s="114" t="s">
        <v>677</v>
      </c>
      <c r="L735">
        <v>11097</v>
      </c>
      <c r="M735" s="114" t="s">
        <v>1559</v>
      </c>
      <c r="N735" s="114" t="s">
        <v>677</v>
      </c>
      <c r="V735" s="114" t="s">
        <v>1100</v>
      </c>
      <c r="W735">
        <v>304221</v>
      </c>
    </row>
    <row r="736" spans="7:23" ht="12.75">
      <c r="G736">
        <v>304045</v>
      </c>
      <c r="H736" s="114" t="s">
        <v>213</v>
      </c>
      <c r="I736" s="114" t="s">
        <v>677</v>
      </c>
      <c r="L736">
        <v>11098</v>
      </c>
      <c r="M736" s="114" t="s">
        <v>1560</v>
      </c>
      <c r="N736" s="114" t="s">
        <v>677</v>
      </c>
      <c r="V736" s="114" t="s">
        <v>1101</v>
      </c>
      <c r="W736">
        <v>178274</v>
      </c>
    </row>
    <row r="737" spans="7:23" ht="12.75">
      <c r="G737">
        <v>304041</v>
      </c>
      <c r="H737" s="114" t="s">
        <v>215</v>
      </c>
      <c r="I737" s="114" t="s">
        <v>677</v>
      </c>
      <c r="L737">
        <v>11099</v>
      </c>
      <c r="M737" s="114" t="s">
        <v>1561</v>
      </c>
      <c r="N737" s="114" t="s">
        <v>677</v>
      </c>
      <c r="V737" s="114" t="s">
        <v>5094</v>
      </c>
      <c r="W737">
        <v>403110</v>
      </c>
    </row>
    <row r="738" spans="7:23" ht="12.75">
      <c r="G738">
        <v>304037</v>
      </c>
      <c r="H738" s="114" t="s">
        <v>299</v>
      </c>
      <c r="I738" s="114" t="s">
        <v>677</v>
      </c>
      <c r="L738">
        <v>11100</v>
      </c>
      <c r="M738" s="114" t="s">
        <v>1562</v>
      </c>
      <c r="N738" s="114" t="s">
        <v>677</v>
      </c>
      <c r="V738" s="114" t="s">
        <v>229</v>
      </c>
      <c r="W738">
        <v>304281</v>
      </c>
    </row>
    <row r="739" spans="7:23" ht="12.75">
      <c r="G739">
        <v>304033</v>
      </c>
      <c r="H739" s="114" t="s">
        <v>217</v>
      </c>
      <c r="I739" s="114" t="s">
        <v>677</v>
      </c>
      <c r="L739">
        <v>11101</v>
      </c>
      <c r="M739" s="114" t="s">
        <v>1563</v>
      </c>
      <c r="N739" s="114" t="s">
        <v>677</v>
      </c>
      <c r="V739" s="114" t="s">
        <v>1102</v>
      </c>
      <c r="W739">
        <v>304277</v>
      </c>
    </row>
    <row r="740" spans="7:23" ht="12.75">
      <c r="G740">
        <v>304029</v>
      </c>
      <c r="H740" s="114" t="s">
        <v>1072</v>
      </c>
      <c r="I740" s="114" t="s">
        <v>677</v>
      </c>
      <c r="L740">
        <v>11102</v>
      </c>
      <c r="M740" s="114" t="s">
        <v>1565</v>
      </c>
      <c r="N740" s="114" t="s">
        <v>677</v>
      </c>
      <c r="V740" s="114" t="s">
        <v>512</v>
      </c>
      <c r="W740">
        <v>304273</v>
      </c>
    </row>
    <row r="741" spans="7:23" ht="12.75">
      <c r="G741">
        <v>304025</v>
      </c>
      <c r="H741" s="114" t="s">
        <v>1073</v>
      </c>
      <c r="I741" s="114" t="s">
        <v>677</v>
      </c>
      <c r="L741">
        <v>11103</v>
      </c>
      <c r="M741" s="114" t="s">
        <v>1566</v>
      </c>
      <c r="N741" s="114" t="s">
        <v>677</v>
      </c>
      <c r="V741" s="114" t="s">
        <v>381</v>
      </c>
      <c r="W741">
        <v>304269</v>
      </c>
    </row>
    <row r="742" spans="7:23" ht="12.75">
      <c r="G742">
        <v>304021</v>
      </c>
      <c r="H742" s="114" t="s">
        <v>1074</v>
      </c>
      <c r="I742" s="114" t="s">
        <v>677</v>
      </c>
      <c r="L742">
        <v>11104</v>
      </c>
      <c r="M742" s="114" t="s">
        <v>1567</v>
      </c>
      <c r="N742" s="114" t="s">
        <v>677</v>
      </c>
      <c r="V742" s="114" t="s">
        <v>1103</v>
      </c>
      <c r="W742">
        <v>304265</v>
      </c>
    </row>
    <row r="743" spans="7:23" ht="12.75">
      <c r="G743">
        <v>304017</v>
      </c>
      <c r="H743" s="114" t="s">
        <v>313</v>
      </c>
      <c r="I743" s="114" t="s">
        <v>677</v>
      </c>
      <c r="L743">
        <v>11105</v>
      </c>
      <c r="M743" s="114" t="s">
        <v>1568</v>
      </c>
      <c r="N743" s="114" t="s">
        <v>677</v>
      </c>
      <c r="V743" s="114" t="s">
        <v>1104</v>
      </c>
      <c r="W743">
        <v>304261</v>
      </c>
    </row>
    <row r="744" spans="7:23" ht="12.75">
      <c r="G744">
        <v>304013</v>
      </c>
      <c r="H744" s="114" t="s">
        <v>1075</v>
      </c>
      <c r="I744" s="114" t="s">
        <v>677</v>
      </c>
      <c r="L744">
        <v>11106</v>
      </c>
      <c r="M744" s="114" t="s">
        <v>1569</v>
      </c>
      <c r="N744" s="114" t="s">
        <v>677</v>
      </c>
      <c r="V744" s="114" t="s">
        <v>230</v>
      </c>
      <c r="W744">
        <v>304257</v>
      </c>
    </row>
    <row r="745" spans="7:23" ht="12.75">
      <c r="G745">
        <v>304009</v>
      </c>
      <c r="H745" s="114" t="s">
        <v>416</v>
      </c>
      <c r="I745" s="114" t="s">
        <v>677</v>
      </c>
      <c r="L745">
        <v>11107</v>
      </c>
      <c r="M745" s="114" t="s">
        <v>1571</v>
      </c>
      <c r="N745" s="114" t="s">
        <v>677</v>
      </c>
      <c r="V745" s="114" t="s">
        <v>1105</v>
      </c>
      <c r="W745">
        <v>304253</v>
      </c>
    </row>
    <row r="746" spans="7:23" ht="12.75">
      <c r="G746">
        <v>304005</v>
      </c>
      <c r="H746" s="114" t="s">
        <v>418</v>
      </c>
      <c r="I746" s="114" t="s">
        <v>677</v>
      </c>
      <c r="L746">
        <v>11108</v>
      </c>
      <c r="M746" s="114" t="s">
        <v>1572</v>
      </c>
      <c r="N746" s="114" t="s">
        <v>677</v>
      </c>
      <c r="V746" s="114" t="s">
        <v>1106</v>
      </c>
      <c r="W746">
        <v>304249</v>
      </c>
    </row>
    <row r="747" spans="7:23" ht="12.75">
      <c r="G747">
        <v>304001</v>
      </c>
      <c r="H747" s="114" t="s">
        <v>220</v>
      </c>
      <c r="I747" s="114" t="s">
        <v>677</v>
      </c>
      <c r="L747">
        <v>11109</v>
      </c>
      <c r="M747" s="114" t="s">
        <v>1573</v>
      </c>
      <c r="N747" s="114" t="s">
        <v>677</v>
      </c>
      <c r="V747" s="114" t="s">
        <v>1107</v>
      </c>
      <c r="W747">
        <v>181869</v>
      </c>
    </row>
    <row r="748" spans="7:23" ht="12.75">
      <c r="G748">
        <v>303997</v>
      </c>
      <c r="H748" s="114" t="s">
        <v>9</v>
      </c>
      <c r="I748" s="114" t="s">
        <v>677</v>
      </c>
      <c r="L748">
        <v>11110</v>
      </c>
      <c r="M748" s="114" t="s">
        <v>1574</v>
      </c>
      <c r="N748" s="114" t="s">
        <v>677</v>
      </c>
      <c r="V748" s="114" t="s">
        <v>231</v>
      </c>
      <c r="W748">
        <v>304293</v>
      </c>
    </row>
    <row r="749" spans="7:23" ht="12.75">
      <c r="G749">
        <v>303993</v>
      </c>
      <c r="H749" s="114" t="s">
        <v>236</v>
      </c>
      <c r="I749" s="114" t="s">
        <v>677</v>
      </c>
      <c r="L749">
        <v>11111</v>
      </c>
      <c r="M749" s="114" t="s">
        <v>1575</v>
      </c>
      <c r="N749" s="114" t="s">
        <v>677</v>
      </c>
      <c r="V749" s="114" t="s">
        <v>232</v>
      </c>
      <c r="W749">
        <v>304289</v>
      </c>
    </row>
    <row r="750" spans="7:23" ht="12.75">
      <c r="G750">
        <v>404069</v>
      </c>
      <c r="H750" s="114" t="s">
        <v>5087</v>
      </c>
      <c r="I750" s="114" t="s">
        <v>677</v>
      </c>
      <c r="L750">
        <v>11112</v>
      </c>
      <c r="M750" s="114" t="s">
        <v>1576</v>
      </c>
      <c r="N750" s="114" t="s">
        <v>677</v>
      </c>
      <c r="V750" s="114" t="s">
        <v>233</v>
      </c>
      <c r="W750">
        <v>304285</v>
      </c>
    </row>
    <row r="751" spans="7:23" ht="12.75">
      <c r="G751">
        <v>303989</v>
      </c>
      <c r="H751" s="114" t="s">
        <v>1076</v>
      </c>
      <c r="I751" s="114" t="s">
        <v>677</v>
      </c>
      <c r="L751">
        <v>11113</v>
      </c>
      <c r="M751" s="114" t="s">
        <v>1577</v>
      </c>
      <c r="N751" s="114" t="s">
        <v>677</v>
      </c>
      <c r="V751" s="114" t="s">
        <v>1108</v>
      </c>
      <c r="W751">
        <v>6364</v>
      </c>
    </row>
    <row r="752" spans="7:23" ht="12.75">
      <c r="G752">
        <v>303985</v>
      </c>
      <c r="H752" s="114" t="s">
        <v>1077</v>
      </c>
      <c r="I752" s="114" t="s">
        <v>677</v>
      </c>
      <c r="L752">
        <v>11114</v>
      </c>
      <c r="M752" s="114" t="s">
        <v>1578</v>
      </c>
      <c r="N752" s="114" t="s">
        <v>677</v>
      </c>
      <c r="V752" s="114" t="s">
        <v>1109</v>
      </c>
      <c r="W752">
        <v>6365</v>
      </c>
    </row>
    <row r="753" spans="7:23" ht="12.75">
      <c r="G753">
        <v>303981</v>
      </c>
      <c r="H753" s="114" t="s">
        <v>383</v>
      </c>
      <c r="I753" s="114" t="s">
        <v>677</v>
      </c>
      <c r="L753">
        <v>11115</v>
      </c>
      <c r="M753" s="114" t="s">
        <v>1579</v>
      </c>
      <c r="N753" s="114" t="s">
        <v>677</v>
      </c>
      <c r="V753" s="114" t="s">
        <v>1110</v>
      </c>
      <c r="W753">
        <v>6366</v>
      </c>
    </row>
    <row r="754" spans="7:23" ht="12.75">
      <c r="G754">
        <v>303977</v>
      </c>
      <c r="H754" s="114" t="s">
        <v>377</v>
      </c>
      <c r="I754" s="114" t="s">
        <v>677</v>
      </c>
      <c r="L754">
        <v>11116</v>
      </c>
      <c r="M754" s="114" t="s">
        <v>1580</v>
      </c>
      <c r="N754" s="114" t="s">
        <v>677</v>
      </c>
      <c r="V754" s="114" t="s">
        <v>1111</v>
      </c>
      <c r="W754">
        <v>304871</v>
      </c>
    </row>
    <row r="755" spans="7:23" ht="12.75">
      <c r="G755">
        <v>303973</v>
      </c>
      <c r="H755" s="114" t="s">
        <v>427</v>
      </c>
      <c r="I755" s="114" t="s">
        <v>677</v>
      </c>
      <c r="L755">
        <v>11117</v>
      </c>
      <c r="M755" s="114" t="s">
        <v>1581</v>
      </c>
      <c r="N755" s="114" t="s">
        <v>677</v>
      </c>
      <c r="V755" s="114" t="s">
        <v>1112</v>
      </c>
      <c r="W755">
        <v>6367</v>
      </c>
    </row>
    <row r="756" spans="7:23" ht="12.75">
      <c r="G756">
        <v>304097</v>
      </c>
      <c r="H756" s="114" t="s">
        <v>323</v>
      </c>
      <c r="I756" s="114" t="s">
        <v>677</v>
      </c>
      <c r="L756">
        <v>11118</v>
      </c>
      <c r="M756" s="114" t="s">
        <v>1582</v>
      </c>
      <c r="N756" s="114" t="s">
        <v>677</v>
      </c>
      <c r="V756" s="114" t="s">
        <v>332</v>
      </c>
      <c r="W756">
        <v>304477</v>
      </c>
    </row>
    <row r="757" spans="7:23" ht="12.75">
      <c r="G757">
        <v>304093</v>
      </c>
      <c r="H757" s="114" t="s">
        <v>531</v>
      </c>
      <c r="I757" s="114" t="s">
        <v>677</v>
      </c>
      <c r="L757">
        <v>11119</v>
      </c>
      <c r="M757" s="114" t="s">
        <v>1583</v>
      </c>
      <c r="N757" s="114" t="s">
        <v>677</v>
      </c>
      <c r="V757" s="114" t="s">
        <v>402</v>
      </c>
      <c r="W757">
        <v>304473</v>
      </c>
    </row>
    <row r="758" spans="7:23" ht="12.75">
      <c r="G758">
        <v>304089</v>
      </c>
      <c r="H758" s="114" t="s">
        <v>324</v>
      </c>
      <c r="I758" s="114" t="s">
        <v>677</v>
      </c>
      <c r="L758">
        <v>11120</v>
      </c>
      <c r="M758" s="114" t="s">
        <v>1584</v>
      </c>
      <c r="N758" s="114" t="s">
        <v>677</v>
      </c>
      <c r="V758" s="114" t="s">
        <v>403</v>
      </c>
      <c r="W758">
        <v>304469</v>
      </c>
    </row>
    <row r="759" spans="7:23" ht="12.75">
      <c r="G759">
        <v>304085</v>
      </c>
      <c r="H759" s="114" t="s">
        <v>530</v>
      </c>
      <c r="I759" s="114" t="s">
        <v>677</v>
      </c>
      <c r="L759">
        <v>11121</v>
      </c>
      <c r="M759" s="114" t="s">
        <v>1585</v>
      </c>
      <c r="N759" s="114" t="s">
        <v>677</v>
      </c>
      <c r="V759" s="114" t="s">
        <v>1113</v>
      </c>
      <c r="W759">
        <v>6368</v>
      </c>
    </row>
    <row r="760" spans="7:23" ht="12.75">
      <c r="G760">
        <v>304081</v>
      </c>
      <c r="H760" s="114" t="s">
        <v>316</v>
      </c>
      <c r="I760" s="114" t="s">
        <v>677</v>
      </c>
      <c r="L760">
        <v>11122</v>
      </c>
      <c r="M760" s="114" t="s">
        <v>1586</v>
      </c>
      <c r="N760" s="114" t="s">
        <v>677</v>
      </c>
      <c r="V760" s="114" t="s">
        <v>1114</v>
      </c>
      <c r="W760">
        <v>6369</v>
      </c>
    </row>
    <row r="761" spans="7:23" ht="12.75">
      <c r="G761">
        <v>304077</v>
      </c>
      <c r="H761" s="114" t="s">
        <v>221</v>
      </c>
      <c r="I761" s="114" t="s">
        <v>677</v>
      </c>
      <c r="L761">
        <v>11123</v>
      </c>
      <c r="M761" s="114" t="s">
        <v>1588</v>
      </c>
      <c r="N761" s="114" t="s">
        <v>677</v>
      </c>
      <c r="V761" s="114" t="s">
        <v>390</v>
      </c>
      <c r="W761">
        <v>304481</v>
      </c>
    </row>
    <row r="762" spans="7:23" ht="12.75">
      <c r="G762">
        <v>304073</v>
      </c>
      <c r="H762" s="114" t="s">
        <v>430</v>
      </c>
      <c r="I762" s="114" t="s">
        <v>677</v>
      </c>
      <c r="L762">
        <v>11124</v>
      </c>
      <c r="M762" s="114" t="s">
        <v>1589</v>
      </c>
      <c r="N762" s="114" t="s">
        <v>677</v>
      </c>
      <c r="V762" s="114" t="s">
        <v>1115</v>
      </c>
      <c r="W762">
        <v>6370</v>
      </c>
    </row>
    <row r="763" spans="7:23" ht="12.75">
      <c r="G763">
        <v>304069</v>
      </c>
      <c r="H763" s="114" t="s">
        <v>1078</v>
      </c>
      <c r="I763" s="114" t="s">
        <v>677</v>
      </c>
      <c r="L763">
        <v>11125</v>
      </c>
      <c r="M763" s="114" t="s">
        <v>1591</v>
      </c>
      <c r="N763" s="114" t="s">
        <v>677</v>
      </c>
      <c r="V763" s="114" t="s">
        <v>1116</v>
      </c>
      <c r="W763">
        <v>6371</v>
      </c>
    </row>
    <row r="764" spans="7:23" ht="12.75">
      <c r="G764">
        <v>225470</v>
      </c>
      <c r="H764" s="114" t="s">
        <v>1079</v>
      </c>
      <c r="I764" s="114" t="s">
        <v>677</v>
      </c>
      <c r="L764">
        <v>11126</v>
      </c>
      <c r="M764" s="114" t="s">
        <v>1592</v>
      </c>
      <c r="N764" s="114" t="s">
        <v>677</v>
      </c>
      <c r="V764" s="114" t="s">
        <v>520</v>
      </c>
      <c r="W764">
        <v>304485</v>
      </c>
    </row>
    <row r="765" spans="7:23" ht="12.75">
      <c r="G765">
        <v>304117</v>
      </c>
      <c r="H765" s="114" t="s">
        <v>1080</v>
      </c>
      <c r="I765" s="114" t="s">
        <v>677</v>
      </c>
      <c r="L765">
        <v>11127</v>
      </c>
      <c r="M765" s="114" t="s">
        <v>1593</v>
      </c>
      <c r="N765" s="114" t="s">
        <v>677</v>
      </c>
      <c r="V765" s="114" t="s">
        <v>1117</v>
      </c>
      <c r="W765">
        <v>6372</v>
      </c>
    </row>
    <row r="766" spans="7:23" ht="12.75">
      <c r="G766">
        <v>413069</v>
      </c>
      <c r="H766" s="114" t="s">
        <v>5088</v>
      </c>
      <c r="I766" s="114" t="s">
        <v>677</v>
      </c>
      <c r="L766">
        <v>11128</v>
      </c>
      <c r="M766" s="114" t="s">
        <v>1595</v>
      </c>
      <c r="N766" s="114" t="s">
        <v>677</v>
      </c>
      <c r="V766" s="114" t="s">
        <v>1118</v>
      </c>
      <c r="W766">
        <v>6373</v>
      </c>
    </row>
    <row r="767" spans="7:23" ht="12.75">
      <c r="G767">
        <v>304113</v>
      </c>
      <c r="H767" s="114" t="s">
        <v>446</v>
      </c>
      <c r="I767" s="114" t="s">
        <v>677</v>
      </c>
      <c r="L767">
        <v>11129</v>
      </c>
      <c r="M767" s="114" t="s">
        <v>1596</v>
      </c>
      <c r="N767" s="114" t="s">
        <v>677</v>
      </c>
      <c r="V767" s="114" t="s">
        <v>367</v>
      </c>
      <c r="W767">
        <v>304489</v>
      </c>
    </row>
    <row r="768" spans="7:23" ht="12.75">
      <c r="G768">
        <v>304109</v>
      </c>
      <c r="H768" s="114" t="s">
        <v>1081</v>
      </c>
      <c r="I768" s="114" t="s">
        <v>677</v>
      </c>
      <c r="L768">
        <v>11130</v>
      </c>
      <c r="M768" s="114" t="s">
        <v>1597</v>
      </c>
      <c r="N768" s="114" t="s">
        <v>677</v>
      </c>
      <c r="V768" s="114" t="s">
        <v>1119</v>
      </c>
      <c r="W768">
        <v>178280</v>
      </c>
    </row>
    <row r="769" spans="7:23" ht="12.75">
      <c r="G769">
        <v>304105</v>
      </c>
      <c r="H769" s="114" t="s">
        <v>1082</v>
      </c>
      <c r="I769" s="114" t="s">
        <v>677</v>
      </c>
      <c r="L769">
        <v>11131</v>
      </c>
      <c r="M769" s="114" t="s">
        <v>1598</v>
      </c>
      <c r="N769" s="114" t="s">
        <v>677</v>
      </c>
      <c r="V769" s="114" t="s">
        <v>1120</v>
      </c>
      <c r="W769">
        <v>178278</v>
      </c>
    </row>
    <row r="770" spans="7:23" ht="12.75">
      <c r="G770">
        <v>304173</v>
      </c>
      <c r="H770" s="114" t="s">
        <v>1083</v>
      </c>
      <c r="I770" s="114" t="s">
        <v>677</v>
      </c>
      <c r="L770">
        <v>11132</v>
      </c>
      <c r="M770" s="114" t="s">
        <v>1599</v>
      </c>
      <c r="N770" s="114" t="s">
        <v>677</v>
      </c>
      <c r="V770" s="114" t="s">
        <v>1121</v>
      </c>
      <c r="W770">
        <v>6374</v>
      </c>
    </row>
    <row r="771" spans="7:23" ht="12.75">
      <c r="G771">
        <v>304169</v>
      </c>
      <c r="H771" s="114" t="s">
        <v>1084</v>
      </c>
      <c r="I771" s="114" t="s">
        <v>677</v>
      </c>
      <c r="L771">
        <v>11133</v>
      </c>
      <c r="M771" s="114" t="s">
        <v>1600</v>
      </c>
      <c r="N771" s="114" t="s">
        <v>677</v>
      </c>
      <c r="V771" s="114" t="s">
        <v>5095</v>
      </c>
      <c r="W771">
        <v>406869</v>
      </c>
    </row>
    <row r="772" spans="7:23" ht="12.75">
      <c r="G772">
        <v>304165</v>
      </c>
      <c r="H772" s="114" t="s">
        <v>222</v>
      </c>
      <c r="I772" s="114" t="s">
        <v>677</v>
      </c>
      <c r="L772">
        <v>11134</v>
      </c>
      <c r="M772" s="114" t="s">
        <v>1601</v>
      </c>
      <c r="N772" s="114" t="s">
        <v>677</v>
      </c>
      <c r="V772" s="114" t="s">
        <v>234</v>
      </c>
      <c r="W772">
        <v>304493</v>
      </c>
    </row>
    <row r="773" spans="7:23" ht="12.75">
      <c r="G773">
        <v>304161</v>
      </c>
      <c r="H773" s="114" t="s">
        <v>330</v>
      </c>
      <c r="I773" s="114" t="s">
        <v>677</v>
      </c>
      <c r="L773">
        <v>11135</v>
      </c>
      <c r="M773" s="114" t="s">
        <v>1602</v>
      </c>
      <c r="N773" s="114" t="s">
        <v>677</v>
      </c>
      <c r="V773" s="114" t="s">
        <v>1122</v>
      </c>
      <c r="W773">
        <v>6375</v>
      </c>
    </row>
    <row r="774" spans="7:23" ht="12.75">
      <c r="G774">
        <v>363477</v>
      </c>
      <c r="H774" s="114" t="s">
        <v>5089</v>
      </c>
      <c r="I774" s="114" t="s">
        <v>677</v>
      </c>
      <c r="L774">
        <v>11136</v>
      </c>
      <c r="M774" s="114" t="s">
        <v>1603</v>
      </c>
      <c r="N774" s="114" t="s">
        <v>677</v>
      </c>
      <c r="V774" s="114" t="s">
        <v>1123</v>
      </c>
      <c r="W774">
        <v>6376</v>
      </c>
    </row>
    <row r="775" spans="7:23" ht="12.75">
      <c r="G775">
        <v>304157</v>
      </c>
      <c r="H775" s="114" t="s">
        <v>373</v>
      </c>
      <c r="I775" s="114" t="s">
        <v>677</v>
      </c>
      <c r="L775">
        <v>11137</v>
      </c>
      <c r="M775" s="114" t="s">
        <v>1604</v>
      </c>
      <c r="N775" s="114" t="s">
        <v>677</v>
      </c>
      <c r="V775" s="114" t="s">
        <v>5096</v>
      </c>
      <c r="W775">
        <v>421080</v>
      </c>
    </row>
    <row r="776" spans="7:23" ht="12.75">
      <c r="G776">
        <v>304153</v>
      </c>
      <c r="H776" s="114" t="s">
        <v>335</v>
      </c>
      <c r="I776" s="114" t="s">
        <v>677</v>
      </c>
      <c r="L776">
        <v>11138</v>
      </c>
      <c r="M776" s="114" t="s">
        <v>1605</v>
      </c>
      <c r="N776" s="114" t="s">
        <v>677</v>
      </c>
      <c r="V776" s="114" t="s">
        <v>540</v>
      </c>
      <c r="W776">
        <v>304497</v>
      </c>
    </row>
    <row r="777" spans="7:23" ht="12.75">
      <c r="G777">
        <v>304149</v>
      </c>
      <c r="H777" s="114" t="s">
        <v>537</v>
      </c>
      <c r="I777" s="114" t="s">
        <v>677</v>
      </c>
      <c r="L777">
        <v>11139</v>
      </c>
      <c r="M777" s="114" t="s">
        <v>1606</v>
      </c>
      <c r="N777" s="114" t="s">
        <v>677</v>
      </c>
      <c r="V777" s="114" t="s">
        <v>5097</v>
      </c>
      <c r="W777">
        <v>402472</v>
      </c>
    </row>
    <row r="778" spans="7:23" ht="12.75">
      <c r="G778">
        <v>304145</v>
      </c>
      <c r="H778" s="114" t="s">
        <v>486</v>
      </c>
      <c r="I778" s="114" t="s">
        <v>677</v>
      </c>
      <c r="L778">
        <v>11140</v>
      </c>
      <c r="M778" s="114" t="s">
        <v>1607</v>
      </c>
      <c r="N778" s="114" t="s">
        <v>677</v>
      </c>
      <c r="V778" s="114" t="s">
        <v>1124</v>
      </c>
      <c r="W778">
        <v>201302</v>
      </c>
    </row>
    <row r="779" spans="7:23" ht="12.75">
      <c r="G779">
        <v>304141</v>
      </c>
      <c r="H779" s="114" t="s">
        <v>1085</v>
      </c>
      <c r="I779" s="114" t="s">
        <v>677</v>
      </c>
      <c r="L779">
        <v>11141</v>
      </c>
      <c r="M779" s="114" t="s">
        <v>1608</v>
      </c>
      <c r="N779" s="114" t="s">
        <v>677</v>
      </c>
      <c r="V779" s="114" t="s">
        <v>1125</v>
      </c>
      <c r="W779">
        <v>178282</v>
      </c>
    </row>
    <row r="780" spans="7:23" ht="12.75">
      <c r="G780">
        <v>304137</v>
      </c>
      <c r="H780" s="114" t="s">
        <v>428</v>
      </c>
      <c r="I780" s="114" t="s">
        <v>677</v>
      </c>
      <c r="L780">
        <v>11142</v>
      </c>
      <c r="M780" s="114" t="s">
        <v>1609</v>
      </c>
      <c r="N780" s="114" t="s">
        <v>677</v>
      </c>
      <c r="V780" s="114" t="s">
        <v>507</v>
      </c>
      <c r="W780">
        <v>304501</v>
      </c>
    </row>
    <row r="781" spans="7:23" ht="12.75">
      <c r="G781">
        <v>304133</v>
      </c>
      <c r="H781" s="114" t="s">
        <v>1086</v>
      </c>
      <c r="I781" s="114" t="s">
        <v>677</v>
      </c>
      <c r="L781">
        <v>11143</v>
      </c>
      <c r="M781" s="114" t="s">
        <v>1610</v>
      </c>
      <c r="N781" s="114" t="s">
        <v>677</v>
      </c>
      <c r="V781" s="114" t="s">
        <v>1126</v>
      </c>
      <c r="W781">
        <v>29490</v>
      </c>
    </row>
    <row r="782" spans="7:23" ht="12.75">
      <c r="G782">
        <v>304129</v>
      </c>
      <c r="H782" s="114" t="s">
        <v>1087</v>
      </c>
      <c r="I782" s="114" t="s">
        <v>677</v>
      </c>
      <c r="L782">
        <v>11144</v>
      </c>
      <c r="M782" s="114" t="s">
        <v>1611</v>
      </c>
      <c r="N782" s="114" t="s">
        <v>677</v>
      </c>
      <c r="V782" s="114" t="s">
        <v>1127</v>
      </c>
      <c r="W782">
        <v>29492</v>
      </c>
    </row>
    <row r="783" spans="7:23" ht="12.75">
      <c r="G783">
        <v>416869</v>
      </c>
      <c r="H783" s="114" t="s">
        <v>5090</v>
      </c>
      <c r="I783" s="114" t="s">
        <v>677</v>
      </c>
      <c r="L783">
        <v>11145</v>
      </c>
      <c r="M783" s="114" t="s">
        <v>1613</v>
      </c>
      <c r="N783" s="114" t="s">
        <v>677</v>
      </c>
      <c r="V783" s="114" t="s">
        <v>1128</v>
      </c>
      <c r="W783">
        <v>29494</v>
      </c>
    </row>
    <row r="784" spans="7:23" ht="12.75">
      <c r="G784">
        <v>304125</v>
      </c>
      <c r="H784" s="114" t="s">
        <v>1088</v>
      </c>
      <c r="I784" s="114" t="s">
        <v>677</v>
      </c>
      <c r="L784">
        <v>11146</v>
      </c>
      <c r="M784" s="114" t="s">
        <v>1614</v>
      </c>
      <c r="N784" s="114" t="s">
        <v>677</v>
      </c>
      <c r="V784" s="114" t="s">
        <v>1129</v>
      </c>
      <c r="W784">
        <v>178284</v>
      </c>
    </row>
    <row r="785" spans="7:23" ht="12.75">
      <c r="G785">
        <v>304101</v>
      </c>
      <c r="H785" s="114" t="s">
        <v>1089</v>
      </c>
      <c r="I785" s="114" t="s">
        <v>677</v>
      </c>
      <c r="L785">
        <v>11147</v>
      </c>
      <c r="M785" s="114" t="s">
        <v>1615</v>
      </c>
      <c r="N785" s="114" t="s">
        <v>677</v>
      </c>
      <c r="V785" s="114" t="s">
        <v>372</v>
      </c>
      <c r="W785">
        <v>304505</v>
      </c>
    </row>
    <row r="786" spans="7:23" ht="12.75">
      <c r="G786">
        <v>6362</v>
      </c>
      <c r="H786" s="114" t="s">
        <v>1090</v>
      </c>
      <c r="I786" s="114" t="s">
        <v>677</v>
      </c>
      <c r="L786">
        <v>11148</v>
      </c>
      <c r="M786" s="114" t="s">
        <v>1616</v>
      </c>
      <c r="N786" s="114" t="s">
        <v>677</v>
      </c>
      <c r="V786" s="114" t="s">
        <v>1130</v>
      </c>
      <c r="W786">
        <v>6377</v>
      </c>
    </row>
    <row r="787" spans="7:23" ht="12.75">
      <c r="G787">
        <v>304193</v>
      </c>
      <c r="H787" s="114" t="s">
        <v>223</v>
      </c>
      <c r="I787" s="114" t="s">
        <v>677</v>
      </c>
      <c r="L787">
        <v>11149</v>
      </c>
      <c r="M787" s="114" t="s">
        <v>1617</v>
      </c>
      <c r="N787" s="114" t="s">
        <v>677</v>
      </c>
      <c r="V787" s="114" t="s">
        <v>1131</v>
      </c>
      <c r="W787">
        <v>286276</v>
      </c>
    </row>
    <row r="788" spans="7:23" ht="12.75">
      <c r="G788">
        <v>304189</v>
      </c>
      <c r="H788" s="114" t="s">
        <v>224</v>
      </c>
      <c r="I788" s="114" t="s">
        <v>677</v>
      </c>
      <c r="L788">
        <v>11150</v>
      </c>
      <c r="M788" s="114" t="s">
        <v>1618</v>
      </c>
      <c r="N788" s="114" t="s">
        <v>677</v>
      </c>
      <c r="V788" s="114" t="s">
        <v>350</v>
      </c>
      <c r="W788">
        <v>304517</v>
      </c>
    </row>
    <row r="789" spans="7:23" ht="12.75">
      <c r="G789">
        <v>304185</v>
      </c>
      <c r="H789" s="114" t="s">
        <v>225</v>
      </c>
      <c r="I789" s="114" t="s">
        <v>677</v>
      </c>
      <c r="L789">
        <v>11151</v>
      </c>
      <c r="M789" s="114" t="s">
        <v>1619</v>
      </c>
      <c r="N789" s="114" t="s">
        <v>677</v>
      </c>
      <c r="V789" s="114" t="s">
        <v>505</v>
      </c>
      <c r="W789">
        <v>304513</v>
      </c>
    </row>
    <row r="790" spans="7:23" ht="12.75">
      <c r="G790">
        <v>304181</v>
      </c>
      <c r="H790" s="114" t="s">
        <v>226</v>
      </c>
      <c r="I790" s="114" t="s">
        <v>677</v>
      </c>
      <c r="L790">
        <v>11152</v>
      </c>
      <c r="M790" s="114" t="s">
        <v>1620</v>
      </c>
      <c r="N790" s="114" t="s">
        <v>677</v>
      </c>
      <c r="V790" s="114" t="s">
        <v>429</v>
      </c>
      <c r="W790">
        <v>304509</v>
      </c>
    </row>
    <row r="791" spans="7:23" ht="12.75">
      <c r="G791">
        <v>304177</v>
      </c>
      <c r="H791" s="114" t="s">
        <v>1091</v>
      </c>
      <c r="I791" s="114" t="s">
        <v>677</v>
      </c>
      <c r="L791">
        <v>11153</v>
      </c>
      <c r="M791" s="114" t="s">
        <v>1621</v>
      </c>
      <c r="N791" s="114" t="s">
        <v>677</v>
      </c>
      <c r="V791" s="114" t="s">
        <v>1132</v>
      </c>
      <c r="W791">
        <v>6378</v>
      </c>
    </row>
    <row r="792" spans="7:23" ht="12.75">
      <c r="G792">
        <v>304205</v>
      </c>
      <c r="H792" s="114" t="s">
        <v>277</v>
      </c>
      <c r="I792" s="114" t="s">
        <v>677</v>
      </c>
      <c r="L792">
        <v>11154</v>
      </c>
      <c r="M792" s="114" t="s">
        <v>1622</v>
      </c>
      <c r="N792" s="114" t="s">
        <v>677</v>
      </c>
      <c r="V792" s="114" t="s">
        <v>510</v>
      </c>
      <c r="W792">
        <v>304521</v>
      </c>
    </row>
    <row r="793" spans="7:23" ht="12.75">
      <c r="G793">
        <v>304201</v>
      </c>
      <c r="H793" s="114" t="s">
        <v>404</v>
      </c>
      <c r="I793" s="114" t="s">
        <v>677</v>
      </c>
      <c r="L793">
        <v>11155</v>
      </c>
      <c r="M793" s="114" t="s">
        <v>1623</v>
      </c>
      <c r="N793" s="114" t="s">
        <v>677</v>
      </c>
      <c r="V793" s="114" t="s">
        <v>1133</v>
      </c>
      <c r="W793">
        <v>29496</v>
      </c>
    </row>
    <row r="794" spans="7:23" ht="12.75">
      <c r="G794">
        <v>304197</v>
      </c>
      <c r="H794" s="114" t="s">
        <v>405</v>
      </c>
      <c r="I794" s="114" t="s">
        <v>677</v>
      </c>
      <c r="L794">
        <v>11156</v>
      </c>
      <c r="M794" s="114" t="s">
        <v>1624</v>
      </c>
      <c r="N794" s="114" t="s">
        <v>677</v>
      </c>
      <c r="V794" s="114" t="s">
        <v>413</v>
      </c>
      <c r="W794">
        <v>304525</v>
      </c>
    </row>
    <row r="795" spans="7:23" ht="12.75">
      <c r="G795">
        <v>178272</v>
      </c>
      <c r="H795" s="114" t="s">
        <v>1092</v>
      </c>
      <c r="I795" s="114" t="s">
        <v>677</v>
      </c>
      <c r="L795">
        <v>11157</v>
      </c>
      <c r="M795" s="114" t="s">
        <v>1625</v>
      </c>
      <c r="N795" s="114" t="s">
        <v>677</v>
      </c>
      <c r="V795" s="114" t="s">
        <v>5098</v>
      </c>
      <c r="W795">
        <v>408873</v>
      </c>
    </row>
    <row r="796" spans="7:23" ht="12.75">
      <c r="G796">
        <v>6363</v>
      </c>
      <c r="H796" s="114" t="s">
        <v>1093</v>
      </c>
      <c r="I796" s="114" t="s">
        <v>677</v>
      </c>
      <c r="L796">
        <v>11158</v>
      </c>
      <c r="M796" s="114" t="s">
        <v>1626</v>
      </c>
      <c r="N796" s="114" t="s">
        <v>677</v>
      </c>
      <c r="V796" s="114" t="s">
        <v>1134</v>
      </c>
      <c r="W796">
        <v>6379</v>
      </c>
    </row>
    <row r="797" spans="7:23" ht="12.75">
      <c r="G797">
        <v>418080</v>
      </c>
      <c r="H797" s="114" t="s">
        <v>5091</v>
      </c>
      <c r="I797" s="114" t="s">
        <v>677</v>
      </c>
      <c r="L797">
        <v>11159</v>
      </c>
      <c r="M797" s="114" t="s">
        <v>1628</v>
      </c>
      <c r="N797" s="114" t="s">
        <v>677</v>
      </c>
      <c r="V797" s="114" t="s">
        <v>502</v>
      </c>
      <c r="W797">
        <v>304529</v>
      </c>
    </row>
    <row r="798" spans="7:23" ht="12.75">
      <c r="G798">
        <v>420069</v>
      </c>
      <c r="H798" s="114" t="s">
        <v>5092</v>
      </c>
      <c r="I798" s="114" t="s">
        <v>677</v>
      </c>
      <c r="L798">
        <v>11160</v>
      </c>
      <c r="M798" s="114" t="s">
        <v>1629</v>
      </c>
      <c r="N798" s="114" t="s">
        <v>677</v>
      </c>
      <c r="V798" s="114" t="s">
        <v>5099</v>
      </c>
      <c r="W798">
        <v>416277</v>
      </c>
    </row>
    <row r="799" spans="7:23" ht="12.75">
      <c r="G799">
        <v>304217</v>
      </c>
      <c r="H799" s="114" t="s">
        <v>1094</v>
      </c>
      <c r="I799" s="114" t="s">
        <v>677</v>
      </c>
      <c r="L799">
        <v>11161</v>
      </c>
      <c r="M799" s="114" t="s">
        <v>1630</v>
      </c>
      <c r="N799" s="114" t="s">
        <v>677</v>
      </c>
      <c r="V799" s="114" t="s">
        <v>5100</v>
      </c>
      <c r="W799">
        <v>416273</v>
      </c>
    </row>
    <row r="800" spans="7:23" ht="12.75">
      <c r="G800">
        <v>304213</v>
      </c>
      <c r="H800" s="114" t="s">
        <v>1095</v>
      </c>
      <c r="I800" s="114" t="s">
        <v>677</v>
      </c>
      <c r="L800">
        <v>11162</v>
      </c>
      <c r="M800" s="114" t="s">
        <v>1632</v>
      </c>
      <c r="N800" s="114" t="s">
        <v>677</v>
      </c>
      <c r="V800" s="114" t="s">
        <v>1135</v>
      </c>
      <c r="W800">
        <v>6380</v>
      </c>
    </row>
    <row r="801" spans="7:23" ht="12.75">
      <c r="G801">
        <v>304209</v>
      </c>
      <c r="H801" s="114" t="s">
        <v>1096</v>
      </c>
      <c r="I801" s="114" t="s">
        <v>677</v>
      </c>
      <c r="L801">
        <v>11163</v>
      </c>
      <c r="M801" s="114" t="s">
        <v>1633</v>
      </c>
      <c r="N801" s="114" t="s">
        <v>677</v>
      </c>
      <c r="V801" s="114" t="s">
        <v>1136</v>
      </c>
      <c r="W801">
        <v>29498</v>
      </c>
    </row>
    <row r="802" spans="7:23" ht="12.75">
      <c r="G802">
        <v>178276</v>
      </c>
      <c r="H802" s="114" t="s">
        <v>1097</v>
      </c>
      <c r="I802" s="114" t="s">
        <v>677</v>
      </c>
      <c r="L802">
        <v>11266</v>
      </c>
      <c r="M802" s="114" t="s">
        <v>661</v>
      </c>
      <c r="V802" s="114" t="s">
        <v>1137</v>
      </c>
      <c r="W802">
        <v>6381</v>
      </c>
    </row>
    <row r="803" spans="7:23" ht="12.75">
      <c r="G803">
        <v>304245</v>
      </c>
      <c r="H803" s="114" t="s">
        <v>227</v>
      </c>
      <c r="I803" s="114" t="s">
        <v>677</v>
      </c>
      <c r="L803">
        <v>11269</v>
      </c>
      <c r="M803" s="114" t="s">
        <v>660</v>
      </c>
      <c r="V803" s="114" t="s">
        <v>5101</v>
      </c>
      <c r="W803">
        <v>408877</v>
      </c>
    </row>
    <row r="804" spans="7:23" ht="12.75">
      <c r="G804">
        <v>304241</v>
      </c>
      <c r="H804" s="114" t="s">
        <v>228</v>
      </c>
      <c r="I804" s="114" t="s">
        <v>677</v>
      </c>
      <c r="L804">
        <v>11285</v>
      </c>
      <c r="M804" s="114" t="s">
        <v>1991</v>
      </c>
      <c r="N804" s="114" t="s">
        <v>661</v>
      </c>
      <c r="V804" s="114" t="s">
        <v>1138</v>
      </c>
      <c r="W804">
        <v>304533</v>
      </c>
    </row>
    <row r="805" spans="7:23" ht="12.75">
      <c r="G805">
        <v>399674</v>
      </c>
      <c r="H805" s="114" t="s">
        <v>5093</v>
      </c>
      <c r="I805" s="114" t="s">
        <v>677</v>
      </c>
      <c r="L805">
        <v>11286</v>
      </c>
      <c r="M805" s="114" t="s">
        <v>1992</v>
      </c>
      <c r="N805" s="114" t="s">
        <v>661</v>
      </c>
      <c r="V805" s="114" t="s">
        <v>1139</v>
      </c>
      <c r="W805">
        <v>6382</v>
      </c>
    </row>
    <row r="806" spans="7:23" ht="12.75">
      <c r="G806">
        <v>304237</v>
      </c>
      <c r="H806" s="114" t="s">
        <v>360</v>
      </c>
      <c r="I806" s="114" t="s">
        <v>677</v>
      </c>
      <c r="L806">
        <v>11287</v>
      </c>
      <c r="M806" s="114" t="s">
        <v>1993</v>
      </c>
      <c r="N806" s="114" t="s">
        <v>661</v>
      </c>
      <c r="V806" s="114" t="s">
        <v>541</v>
      </c>
      <c r="W806">
        <v>304541</v>
      </c>
    </row>
    <row r="807" spans="7:23" ht="12.75">
      <c r="G807">
        <v>304233</v>
      </c>
      <c r="H807" s="114" t="s">
        <v>1098</v>
      </c>
      <c r="I807" s="114" t="s">
        <v>677</v>
      </c>
      <c r="L807">
        <v>11288</v>
      </c>
      <c r="M807" s="114" t="s">
        <v>1994</v>
      </c>
      <c r="N807" s="114" t="s">
        <v>661</v>
      </c>
      <c r="V807" s="114" t="s">
        <v>235</v>
      </c>
      <c r="W807">
        <v>304537</v>
      </c>
    </row>
    <row r="808" spans="7:23" ht="12.75">
      <c r="G808">
        <v>304229</v>
      </c>
      <c r="H808" s="114" t="s">
        <v>1099</v>
      </c>
      <c r="I808" s="114" t="s">
        <v>677</v>
      </c>
      <c r="L808">
        <v>11289</v>
      </c>
      <c r="M808" s="114" t="s">
        <v>1995</v>
      </c>
      <c r="N808" s="114" t="s">
        <v>661</v>
      </c>
      <c r="V808" s="114" t="s">
        <v>1140</v>
      </c>
      <c r="W808">
        <v>6383</v>
      </c>
    </row>
    <row r="809" spans="7:23" ht="12.75">
      <c r="G809">
        <v>304225</v>
      </c>
      <c r="H809" s="114" t="s">
        <v>535</v>
      </c>
      <c r="I809" s="114" t="s">
        <v>677</v>
      </c>
      <c r="L809">
        <v>11290</v>
      </c>
      <c r="M809" s="114" t="s">
        <v>1998</v>
      </c>
      <c r="N809" s="114" t="s">
        <v>661</v>
      </c>
      <c r="V809" s="114" t="s">
        <v>1141</v>
      </c>
      <c r="W809">
        <v>6384</v>
      </c>
    </row>
    <row r="810" spans="7:23" ht="12.75">
      <c r="G810">
        <v>304221</v>
      </c>
      <c r="H810" s="114" t="s">
        <v>1100</v>
      </c>
      <c r="I810" s="114" t="s">
        <v>677</v>
      </c>
      <c r="L810">
        <v>11292</v>
      </c>
      <c r="M810" s="114" t="s">
        <v>1999</v>
      </c>
      <c r="N810" s="114" t="s">
        <v>661</v>
      </c>
      <c r="V810" s="114" t="s">
        <v>375</v>
      </c>
      <c r="W810">
        <v>304549</v>
      </c>
    </row>
    <row r="811" spans="7:23" ht="12.75">
      <c r="G811">
        <v>178274</v>
      </c>
      <c r="H811" s="114" t="s">
        <v>1101</v>
      </c>
      <c r="I811" s="114" t="s">
        <v>677</v>
      </c>
      <c r="L811">
        <v>11293</v>
      </c>
      <c r="M811" s="114" t="s">
        <v>2000</v>
      </c>
      <c r="N811" s="114" t="s">
        <v>661</v>
      </c>
      <c r="V811" s="114" t="s">
        <v>521</v>
      </c>
      <c r="W811">
        <v>304545</v>
      </c>
    </row>
    <row r="812" spans="7:23" ht="12.75">
      <c r="G812">
        <v>403110</v>
      </c>
      <c r="H812" s="114" t="s">
        <v>5094</v>
      </c>
      <c r="I812" s="114" t="s">
        <v>677</v>
      </c>
      <c r="L812">
        <v>11294</v>
      </c>
      <c r="M812" s="114" t="s">
        <v>2001</v>
      </c>
      <c r="N812" s="114" t="s">
        <v>661</v>
      </c>
      <c r="V812" s="114" t="s">
        <v>1142</v>
      </c>
      <c r="W812">
        <v>274284</v>
      </c>
    </row>
    <row r="813" spans="7:23" ht="12.75">
      <c r="G813">
        <v>304281</v>
      </c>
      <c r="H813" s="114" t="s">
        <v>229</v>
      </c>
      <c r="I813" s="114" t="s">
        <v>677</v>
      </c>
      <c r="L813">
        <v>11295</v>
      </c>
      <c r="M813" s="114" t="s">
        <v>2002</v>
      </c>
      <c r="N813" s="114" t="s">
        <v>661</v>
      </c>
      <c r="V813" s="114" t="s">
        <v>1143</v>
      </c>
      <c r="W813">
        <v>6385</v>
      </c>
    </row>
    <row r="814" spans="7:23" ht="12.75">
      <c r="G814">
        <v>304277</v>
      </c>
      <c r="H814" s="114" t="s">
        <v>1102</v>
      </c>
      <c r="I814" s="114" t="s">
        <v>677</v>
      </c>
      <c r="L814">
        <v>11296</v>
      </c>
      <c r="M814" s="114" t="s">
        <v>2005</v>
      </c>
      <c r="N814" s="114" t="s">
        <v>661</v>
      </c>
      <c r="V814" s="114" t="s">
        <v>503</v>
      </c>
      <c r="W814">
        <v>304553</v>
      </c>
    </row>
    <row r="815" spans="7:23" ht="12.75">
      <c r="G815">
        <v>304273</v>
      </c>
      <c r="H815" s="114" t="s">
        <v>512</v>
      </c>
      <c r="I815" s="114" t="s">
        <v>677</v>
      </c>
      <c r="L815">
        <v>11298</v>
      </c>
      <c r="M815" s="114" t="s">
        <v>2006</v>
      </c>
      <c r="N815" s="114" t="s">
        <v>661</v>
      </c>
      <c r="V815" s="114" t="s">
        <v>1144</v>
      </c>
      <c r="W815">
        <v>270710</v>
      </c>
    </row>
    <row r="816" spans="7:23" ht="12.75">
      <c r="G816">
        <v>304269</v>
      </c>
      <c r="H816" s="114" t="s">
        <v>381</v>
      </c>
      <c r="I816" s="114" t="s">
        <v>677</v>
      </c>
      <c r="L816">
        <v>11299</v>
      </c>
      <c r="M816" s="114" t="s">
        <v>2009</v>
      </c>
      <c r="N816" s="114" t="s">
        <v>661</v>
      </c>
      <c r="V816" s="114" t="s">
        <v>1145</v>
      </c>
      <c r="W816">
        <v>6386</v>
      </c>
    </row>
    <row r="817" spans="7:23" ht="12.75">
      <c r="G817">
        <v>304265</v>
      </c>
      <c r="H817" s="114" t="s">
        <v>1103</v>
      </c>
      <c r="I817" s="114" t="s">
        <v>677</v>
      </c>
      <c r="L817">
        <v>11301</v>
      </c>
      <c r="M817" s="114" t="s">
        <v>2010</v>
      </c>
      <c r="N817" s="114" t="s">
        <v>661</v>
      </c>
      <c r="V817" s="114" t="s">
        <v>433</v>
      </c>
      <c r="W817">
        <v>304565</v>
      </c>
    </row>
    <row r="818" spans="7:23" ht="12.75">
      <c r="G818">
        <v>304261</v>
      </c>
      <c r="H818" s="114" t="s">
        <v>1104</v>
      </c>
      <c r="I818" s="114" t="s">
        <v>677</v>
      </c>
      <c r="L818">
        <v>11302</v>
      </c>
      <c r="M818" s="114" t="s">
        <v>2013</v>
      </c>
      <c r="N818" s="114" t="s">
        <v>661</v>
      </c>
      <c r="V818" s="114" t="s">
        <v>5102</v>
      </c>
      <c r="W818">
        <v>416675</v>
      </c>
    </row>
    <row r="819" spans="7:23" ht="12.75">
      <c r="G819">
        <v>304257</v>
      </c>
      <c r="H819" s="114" t="s">
        <v>230</v>
      </c>
      <c r="I819" s="114" t="s">
        <v>677</v>
      </c>
      <c r="L819">
        <v>11304</v>
      </c>
      <c r="M819" s="114" t="s">
        <v>2014</v>
      </c>
      <c r="N819" s="114" t="s">
        <v>661</v>
      </c>
      <c r="V819" s="114" t="s">
        <v>288</v>
      </c>
      <c r="W819">
        <v>304561</v>
      </c>
    </row>
    <row r="820" spans="7:23" ht="12.75">
      <c r="G820">
        <v>304253</v>
      </c>
      <c r="H820" s="114" t="s">
        <v>1105</v>
      </c>
      <c r="I820" s="114" t="s">
        <v>677</v>
      </c>
      <c r="L820">
        <v>11305</v>
      </c>
      <c r="M820" s="114" t="s">
        <v>2019</v>
      </c>
      <c r="N820" s="114" t="s">
        <v>661</v>
      </c>
      <c r="V820" s="114" t="s">
        <v>1146</v>
      </c>
      <c r="W820">
        <v>304557</v>
      </c>
    </row>
    <row r="821" spans="7:23" ht="12.75">
      <c r="G821">
        <v>304249</v>
      </c>
      <c r="H821" s="114" t="s">
        <v>1106</v>
      </c>
      <c r="I821" s="114" t="s">
        <v>677</v>
      </c>
      <c r="L821">
        <v>11306</v>
      </c>
      <c r="M821" s="114" t="s">
        <v>1996</v>
      </c>
      <c r="N821" s="114" t="s">
        <v>661</v>
      </c>
      <c r="V821" s="114" t="s">
        <v>1147</v>
      </c>
      <c r="W821">
        <v>10866</v>
      </c>
    </row>
    <row r="822" spans="7:23" ht="12.75">
      <c r="G822">
        <v>181869</v>
      </c>
      <c r="H822" s="114" t="s">
        <v>1107</v>
      </c>
      <c r="I822" s="114" t="s">
        <v>677</v>
      </c>
      <c r="L822">
        <v>11307</v>
      </c>
      <c r="M822" s="114" t="s">
        <v>2003</v>
      </c>
      <c r="N822" s="114" t="s">
        <v>661</v>
      </c>
      <c r="V822" s="114" t="s">
        <v>1148</v>
      </c>
      <c r="W822">
        <v>6389</v>
      </c>
    </row>
    <row r="823" spans="7:23" ht="12.75">
      <c r="G823">
        <v>304293</v>
      </c>
      <c r="H823" s="114" t="s">
        <v>231</v>
      </c>
      <c r="I823" s="114" t="s">
        <v>677</v>
      </c>
      <c r="L823">
        <v>11308</v>
      </c>
      <c r="M823" s="114" t="s">
        <v>2007</v>
      </c>
      <c r="N823" s="114" t="s">
        <v>661</v>
      </c>
      <c r="V823" s="114" t="s">
        <v>1149</v>
      </c>
      <c r="W823">
        <v>6392</v>
      </c>
    </row>
    <row r="824" spans="7:23" ht="12.75">
      <c r="G824">
        <v>304289</v>
      </c>
      <c r="H824" s="114" t="s">
        <v>232</v>
      </c>
      <c r="I824" s="114" t="s">
        <v>677</v>
      </c>
      <c r="L824">
        <v>11309</v>
      </c>
      <c r="M824" s="114" t="s">
        <v>2011</v>
      </c>
      <c r="N824" s="114" t="s">
        <v>661</v>
      </c>
      <c r="V824" s="114" t="s">
        <v>1150</v>
      </c>
      <c r="W824">
        <v>6395</v>
      </c>
    </row>
    <row r="825" spans="7:23" ht="12.75">
      <c r="G825">
        <v>304285</v>
      </c>
      <c r="H825" s="114" t="s">
        <v>233</v>
      </c>
      <c r="I825" s="114" t="s">
        <v>677</v>
      </c>
      <c r="L825">
        <v>11310</v>
      </c>
      <c r="M825" s="114" t="s">
        <v>1997</v>
      </c>
      <c r="N825" s="114" t="s">
        <v>661</v>
      </c>
      <c r="V825" s="114" t="s">
        <v>1151</v>
      </c>
      <c r="W825">
        <v>10867</v>
      </c>
    </row>
    <row r="826" spans="7:23" ht="12.75">
      <c r="G826">
        <v>6364</v>
      </c>
      <c r="H826" s="114" t="s">
        <v>1108</v>
      </c>
      <c r="I826" s="114" t="s">
        <v>677</v>
      </c>
      <c r="L826">
        <v>11311</v>
      </c>
      <c r="M826" s="114" t="s">
        <v>2004</v>
      </c>
      <c r="N826" s="114" t="s">
        <v>661</v>
      </c>
      <c r="V826" s="114" t="s">
        <v>5103</v>
      </c>
      <c r="W826">
        <v>419669</v>
      </c>
    </row>
    <row r="827" spans="7:23" ht="12.75">
      <c r="G827">
        <v>6365</v>
      </c>
      <c r="H827" s="114" t="s">
        <v>1109</v>
      </c>
      <c r="I827" s="114" t="s">
        <v>677</v>
      </c>
      <c r="L827">
        <v>11312</v>
      </c>
      <c r="M827" s="114" t="s">
        <v>2008</v>
      </c>
      <c r="N827" s="114" t="s">
        <v>661</v>
      </c>
      <c r="V827" s="114" t="s">
        <v>1152</v>
      </c>
      <c r="W827">
        <v>10868</v>
      </c>
    </row>
    <row r="828" spans="7:23" ht="12.75">
      <c r="G828">
        <v>6366</v>
      </c>
      <c r="H828" s="114" t="s">
        <v>1110</v>
      </c>
      <c r="I828" s="114" t="s">
        <v>677</v>
      </c>
      <c r="L828">
        <v>11313</v>
      </c>
      <c r="M828" s="114" t="s">
        <v>2012</v>
      </c>
      <c r="N828" s="114" t="s">
        <v>661</v>
      </c>
      <c r="V828" s="114" t="s">
        <v>1153</v>
      </c>
      <c r="W828">
        <v>6401</v>
      </c>
    </row>
    <row r="829" spans="7:23" ht="12.75">
      <c r="G829">
        <v>304871</v>
      </c>
      <c r="H829" s="114" t="s">
        <v>1111</v>
      </c>
      <c r="I829" s="114" t="s">
        <v>677</v>
      </c>
      <c r="L829">
        <v>11314</v>
      </c>
      <c r="M829" s="114" t="s">
        <v>2015</v>
      </c>
      <c r="N829" s="114" t="s">
        <v>661</v>
      </c>
      <c r="V829" s="114" t="s">
        <v>1154</v>
      </c>
      <c r="W829">
        <v>6404</v>
      </c>
    </row>
    <row r="830" spans="7:23" ht="12.75">
      <c r="G830">
        <v>6367</v>
      </c>
      <c r="H830" s="114" t="s">
        <v>1112</v>
      </c>
      <c r="I830" s="114" t="s">
        <v>677</v>
      </c>
      <c r="L830">
        <v>11315</v>
      </c>
      <c r="M830" s="114" t="s">
        <v>701</v>
      </c>
      <c r="V830" s="114" t="s">
        <v>1155</v>
      </c>
      <c r="W830">
        <v>9873</v>
      </c>
    </row>
    <row r="831" spans="7:23" ht="12.75">
      <c r="G831">
        <v>304477</v>
      </c>
      <c r="H831" s="114" t="s">
        <v>332</v>
      </c>
      <c r="I831" s="114" t="s">
        <v>677</v>
      </c>
      <c r="L831">
        <v>11316</v>
      </c>
      <c r="M831" s="114" t="s">
        <v>762</v>
      </c>
      <c r="N831" s="114" t="s">
        <v>701</v>
      </c>
      <c r="V831" s="114" t="s">
        <v>1156</v>
      </c>
      <c r="W831">
        <v>9874</v>
      </c>
    </row>
    <row r="832" spans="7:23" ht="12.75">
      <c r="G832">
        <v>304473</v>
      </c>
      <c r="H832" s="114" t="s">
        <v>402</v>
      </c>
      <c r="I832" s="114" t="s">
        <v>677</v>
      </c>
      <c r="L832">
        <v>11317</v>
      </c>
      <c r="M832" s="114" t="s">
        <v>761</v>
      </c>
      <c r="N832" s="114" t="s">
        <v>759</v>
      </c>
      <c r="V832" s="114" t="s">
        <v>1157</v>
      </c>
      <c r="W832">
        <v>227729</v>
      </c>
    </row>
    <row r="833" spans="7:23" ht="12.75">
      <c r="G833">
        <v>304469</v>
      </c>
      <c r="H833" s="114" t="s">
        <v>403</v>
      </c>
      <c r="I833" s="114" t="s">
        <v>677</v>
      </c>
      <c r="L833">
        <v>11467</v>
      </c>
      <c r="M833" s="114" t="s">
        <v>2020</v>
      </c>
      <c r="N833" s="114" t="s">
        <v>661</v>
      </c>
      <c r="V833" s="114" t="s">
        <v>1158</v>
      </c>
      <c r="W833">
        <v>6407</v>
      </c>
    </row>
    <row r="834" spans="7:23" ht="12.75">
      <c r="G834">
        <v>6368</v>
      </c>
      <c r="H834" s="114" t="s">
        <v>1113</v>
      </c>
      <c r="I834" s="114" t="s">
        <v>677</v>
      </c>
      <c r="L834">
        <v>11468</v>
      </c>
      <c r="M834" s="114" t="s">
        <v>2021</v>
      </c>
      <c r="N834" s="114" t="s">
        <v>661</v>
      </c>
      <c r="V834" s="114" t="s">
        <v>1159</v>
      </c>
      <c r="W834">
        <v>9875</v>
      </c>
    </row>
    <row r="835" spans="7:23" ht="12.75">
      <c r="G835">
        <v>6369</v>
      </c>
      <c r="H835" s="114" t="s">
        <v>1114</v>
      </c>
      <c r="I835" s="114" t="s">
        <v>677</v>
      </c>
      <c r="L835">
        <v>11469</v>
      </c>
      <c r="M835" s="114" t="s">
        <v>2022</v>
      </c>
      <c r="N835" s="114" t="s">
        <v>661</v>
      </c>
      <c r="V835" s="114" t="s">
        <v>1160</v>
      </c>
      <c r="W835">
        <v>227737</v>
      </c>
    </row>
    <row r="836" spans="7:23" ht="12.75">
      <c r="G836">
        <v>304481</v>
      </c>
      <c r="H836" s="114" t="s">
        <v>390</v>
      </c>
      <c r="I836" s="114" t="s">
        <v>677</v>
      </c>
      <c r="L836">
        <v>11470</v>
      </c>
      <c r="M836" s="114" t="s">
        <v>2026</v>
      </c>
      <c r="N836" s="114" t="s">
        <v>661</v>
      </c>
      <c r="V836" s="114" t="s">
        <v>1161</v>
      </c>
      <c r="W836">
        <v>6410</v>
      </c>
    </row>
    <row r="837" spans="7:23" ht="12.75">
      <c r="G837">
        <v>6370</v>
      </c>
      <c r="H837" s="114" t="s">
        <v>1115</v>
      </c>
      <c r="I837" s="114" t="s">
        <v>677</v>
      </c>
      <c r="L837">
        <v>11471</v>
      </c>
      <c r="M837" s="114" t="s">
        <v>2028</v>
      </c>
      <c r="N837" s="114" t="s">
        <v>661</v>
      </c>
      <c r="V837" s="114" t="s">
        <v>1162</v>
      </c>
      <c r="W837">
        <v>205912</v>
      </c>
    </row>
    <row r="838" spans="7:23" ht="12.75">
      <c r="G838">
        <v>6371</v>
      </c>
      <c r="H838" s="114" t="s">
        <v>1116</v>
      </c>
      <c r="I838" s="114" t="s">
        <v>677</v>
      </c>
      <c r="L838">
        <v>11473</v>
      </c>
      <c r="M838" s="114" t="s">
        <v>2030</v>
      </c>
      <c r="N838" s="114" t="s">
        <v>661</v>
      </c>
      <c r="V838" s="114" t="s">
        <v>1163</v>
      </c>
      <c r="W838">
        <v>6413</v>
      </c>
    </row>
    <row r="839" spans="7:23" ht="12.75">
      <c r="G839">
        <v>304485</v>
      </c>
      <c r="H839" s="114" t="s">
        <v>520</v>
      </c>
      <c r="I839" s="114" t="s">
        <v>677</v>
      </c>
      <c r="L839">
        <v>11474</v>
      </c>
      <c r="M839" s="114" t="s">
        <v>2031</v>
      </c>
      <c r="N839" s="114" t="s">
        <v>661</v>
      </c>
      <c r="V839" s="114" t="s">
        <v>1164</v>
      </c>
      <c r="W839">
        <v>6416</v>
      </c>
    </row>
    <row r="840" spans="7:23" ht="12.75">
      <c r="G840">
        <v>6372</v>
      </c>
      <c r="H840" s="114" t="s">
        <v>1117</v>
      </c>
      <c r="I840" s="114" t="s">
        <v>677</v>
      </c>
      <c r="L840">
        <v>11475</v>
      </c>
      <c r="M840" s="114" t="s">
        <v>2032</v>
      </c>
      <c r="N840" s="114" t="s">
        <v>661</v>
      </c>
      <c r="V840" s="114" t="s">
        <v>1165</v>
      </c>
      <c r="W840">
        <v>6419</v>
      </c>
    </row>
    <row r="841" spans="7:23" ht="12.75">
      <c r="G841">
        <v>6373</v>
      </c>
      <c r="H841" s="114" t="s">
        <v>1118</v>
      </c>
      <c r="I841" s="114" t="s">
        <v>677</v>
      </c>
      <c r="L841">
        <v>11476</v>
      </c>
      <c r="M841" s="114" t="s">
        <v>2036</v>
      </c>
      <c r="N841" s="114" t="s">
        <v>661</v>
      </c>
      <c r="V841" s="114" t="s">
        <v>1166</v>
      </c>
      <c r="W841">
        <v>6422</v>
      </c>
    </row>
    <row r="842" spans="7:23" ht="12.75">
      <c r="G842">
        <v>304489</v>
      </c>
      <c r="H842" s="114" t="s">
        <v>367</v>
      </c>
      <c r="I842" s="114" t="s">
        <v>677</v>
      </c>
      <c r="L842">
        <v>11477</v>
      </c>
      <c r="M842" s="114" t="s">
        <v>2038</v>
      </c>
      <c r="N842" s="114" t="s">
        <v>661</v>
      </c>
      <c r="V842" s="114" t="s">
        <v>1167</v>
      </c>
      <c r="W842">
        <v>6425</v>
      </c>
    </row>
    <row r="843" spans="7:23" ht="12.75">
      <c r="G843">
        <v>178280</v>
      </c>
      <c r="H843" s="114" t="s">
        <v>1119</v>
      </c>
      <c r="I843" s="114" t="s">
        <v>677</v>
      </c>
      <c r="L843">
        <v>11479</v>
      </c>
      <c r="M843" s="114" t="s">
        <v>2040</v>
      </c>
      <c r="N843" s="114" t="s">
        <v>661</v>
      </c>
      <c r="V843" s="114" t="s">
        <v>1168</v>
      </c>
      <c r="W843">
        <v>10072</v>
      </c>
    </row>
    <row r="844" spans="7:23" ht="12.75">
      <c r="G844">
        <v>178278</v>
      </c>
      <c r="H844" s="114" t="s">
        <v>1120</v>
      </c>
      <c r="I844" s="114" t="s">
        <v>677</v>
      </c>
      <c r="L844">
        <v>11485</v>
      </c>
      <c r="M844" s="114" t="s">
        <v>2048</v>
      </c>
      <c r="N844" s="114" t="s">
        <v>661</v>
      </c>
      <c r="V844" s="114" t="s">
        <v>1169</v>
      </c>
      <c r="W844">
        <v>10071</v>
      </c>
    </row>
    <row r="845" spans="7:23" ht="12.75">
      <c r="G845">
        <v>6374</v>
      </c>
      <c r="H845" s="114" t="s">
        <v>1121</v>
      </c>
      <c r="I845" s="114" t="s">
        <v>677</v>
      </c>
      <c r="L845">
        <v>11486</v>
      </c>
      <c r="M845" s="114" t="s">
        <v>2050</v>
      </c>
      <c r="N845" s="114" t="s">
        <v>661</v>
      </c>
      <c r="V845" s="114" t="s">
        <v>1170</v>
      </c>
      <c r="W845">
        <v>10070</v>
      </c>
    </row>
    <row r="846" spans="7:23" ht="12.75">
      <c r="G846">
        <v>406869</v>
      </c>
      <c r="H846" s="114" t="s">
        <v>5095</v>
      </c>
      <c r="I846" s="114" t="s">
        <v>677</v>
      </c>
      <c r="L846">
        <v>11490</v>
      </c>
      <c r="M846" s="114" t="s">
        <v>2053</v>
      </c>
      <c r="N846" s="114" t="s">
        <v>661</v>
      </c>
      <c r="V846" s="114" t="s">
        <v>1171</v>
      </c>
      <c r="W846">
        <v>10069</v>
      </c>
    </row>
    <row r="847" spans="7:23" ht="12.75">
      <c r="G847">
        <v>304493</v>
      </c>
      <c r="H847" s="114" t="s">
        <v>234</v>
      </c>
      <c r="I847" s="114" t="s">
        <v>677</v>
      </c>
      <c r="L847">
        <v>11491</v>
      </c>
      <c r="M847" s="114" t="s">
        <v>2054</v>
      </c>
      <c r="N847" s="114" t="s">
        <v>661</v>
      </c>
      <c r="V847" s="114" t="s">
        <v>1172</v>
      </c>
      <c r="W847">
        <v>10068</v>
      </c>
    </row>
    <row r="848" spans="7:23" ht="12.75">
      <c r="G848">
        <v>6375</v>
      </c>
      <c r="H848" s="114" t="s">
        <v>1122</v>
      </c>
      <c r="I848" s="114" t="s">
        <v>677</v>
      </c>
      <c r="L848">
        <v>11492</v>
      </c>
      <c r="M848" s="114" t="s">
        <v>2057</v>
      </c>
      <c r="N848" s="114" t="s">
        <v>661</v>
      </c>
      <c r="V848" s="114" t="s">
        <v>1173</v>
      </c>
      <c r="W848">
        <v>10067</v>
      </c>
    </row>
    <row r="849" spans="7:23" ht="12.75">
      <c r="G849">
        <v>6376</v>
      </c>
      <c r="H849" s="114" t="s">
        <v>1123</v>
      </c>
      <c r="I849" s="114" t="s">
        <v>677</v>
      </c>
      <c r="L849">
        <v>11496</v>
      </c>
      <c r="M849" s="114" t="s">
        <v>2062</v>
      </c>
      <c r="N849" s="114" t="s">
        <v>661</v>
      </c>
      <c r="V849" s="114" t="s">
        <v>1174</v>
      </c>
      <c r="W849">
        <v>10066</v>
      </c>
    </row>
    <row r="850" spans="7:23" ht="12.75">
      <c r="G850">
        <v>421080</v>
      </c>
      <c r="H850" s="114" t="s">
        <v>5096</v>
      </c>
      <c r="I850" s="114" t="s">
        <v>677</v>
      </c>
      <c r="L850">
        <v>11497</v>
      </c>
      <c r="M850" s="114" t="s">
        <v>2063</v>
      </c>
      <c r="N850" s="114" t="s">
        <v>661</v>
      </c>
      <c r="V850" s="114" t="s">
        <v>1175</v>
      </c>
      <c r="W850">
        <v>10869</v>
      </c>
    </row>
    <row r="851" spans="7:23" ht="12.75">
      <c r="G851">
        <v>304497</v>
      </c>
      <c r="H851" s="114" t="s">
        <v>540</v>
      </c>
      <c r="I851" s="114" t="s">
        <v>677</v>
      </c>
      <c r="L851">
        <v>11502</v>
      </c>
      <c r="M851" s="114" t="s">
        <v>2070</v>
      </c>
      <c r="N851" s="114" t="s">
        <v>661</v>
      </c>
      <c r="V851" s="114" t="s">
        <v>1176</v>
      </c>
      <c r="W851">
        <v>10073</v>
      </c>
    </row>
    <row r="852" spans="7:23" ht="12.75">
      <c r="G852">
        <v>402472</v>
      </c>
      <c r="H852" s="114" t="s">
        <v>5097</v>
      </c>
      <c r="I852" s="114" t="s">
        <v>677</v>
      </c>
      <c r="L852">
        <v>11505</v>
      </c>
      <c r="M852" s="114" t="s">
        <v>2076</v>
      </c>
      <c r="N852" s="114" t="s">
        <v>661</v>
      </c>
      <c r="V852" s="114" t="s">
        <v>1177</v>
      </c>
      <c r="W852">
        <v>227741</v>
      </c>
    </row>
    <row r="853" spans="7:23" ht="12.75">
      <c r="G853">
        <v>201302</v>
      </c>
      <c r="H853" s="114" t="s">
        <v>1124</v>
      </c>
      <c r="I853" s="114" t="s">
        <v>677</v>
      </c>
      <c r="L853">
        <v>11508</v>
      </c>
      <c r="M853" s="114" t="s">
        <v>2080</v>
      </c>
      <c r="N853" s="114" t="s">
        <v>661</v>
      </c>
      <c r="V853" s="114" t="s">
        <v>1178</v>
      </c>
      <c r="W853">
        <v>6428</v>
      </c>
    </row>
    <row r="854" spans="7:23" ht="12.75">
      <c r="G854">
        <v>178282</v>
      </c>
      <c r="H854" s="114" t="s">
        <v>1125</v>
      </c>
      <c r="I854" s="114" t="s">
        <v>677</v>
      </c>
      <c r="L854">
        <v>11509</v>
      </c>
      <c r="M854" s="114" t="s">
        <v>2082</v>
      </c>
      <c r="N854" s="114" t="s">
        <v>661</v>
      </c>
      <c r="V854" s="114" t="s">
        <v>1179</v>
      </c>
      <c r="W854">
        <v>10076</v>
      </c>
    </row>
    <row r="855" spans="7:23" ht="12.75">
      <c r="G855">
        <v>304501</v>
      </c>
      <c r="H855" s="114" t="s">
        <v>507</v>
      </c>
      <c r="I855" s="114" t="s">
        <v>677</v>
      </c>
      <c r="L855">
        <v>11510</v>
      </c>
      <c r="M855" s="114" t="s">
        <v>2027</v>
      </c>
      <c r="N855" s="114" t="s">
        <v>661</v>
      </c>
      <c r="V855" s="114" t="s">
        <v>1180</v>
      </c>
      <c r="W855">
        <v>10075</v>
      </c>
    </row>
    <row r="856" spans="7:23" ht="12.75">
      <c r="G856">
        <v>29490</v>
      </c>
      <c r="H856" s="114" t="s">
        <v>1126</v>
      </c>
      <c r="I856" s="114" t="s">
        <v>677</v>
      </c>
      <c r="L856">
        <v>11511</v>
      </c>
      <c r="M856" s="114" t="s">
        <v>2029</v>
      </c>
      <c r="N856" s="114" t="s">
        <v>661</v>
      </c>
      <c r="V856" s="114" t="s">
        <v>1181</v>
      </c>
      <c r="W856">
        <v>10074</v>
      </c>
    </row>
    <row r="857" spans="7:23" ht="12.75">
      <c r="G857">
        <v>29492</v>
      </c>
      <c r="H857" s="114" t="s">
        <v>1127</v>
      </c>
      <c r="I857" s="114" t="s">
        <v>677</v>
      </c>
      <c r="L857">
        <v>11512</v>
      </c>
      <c r="M857" s="114" t="s">
        <v>1990</v>
      </c>
      <c r="N857" s="114" t="s">
        <v>661</v>
      </c>
      <c r="V857" s="114" t="s">
        <v>1182</v>
      </c>
      <c r="W857">
        <v>227781</v>
      </c>
    </row>
    <row r="858" spans="7:23" ht="12.75">
      <c r="G858">
        <v>29494</v>
      </c>
      <c r="H858" s="114" t="s">
        <v>1128</v>
      </c>
      <c r="I858" s="114" t="s">
        <v>677</v>
      </c>
      <c r="L858">
        <v>11513</v>
      </c>
      <c r="M858" s="114" t="s">
        <v>1989</v>
      </c>
      <c r="N858" s="114" t="s">
        <v>661</v>
      </c>
      <c r="V858" s="114" t="s">
        <v>1183</v>
      </c>
      <c r="W858">
        <v>6431</v>
      </c>
    </row>
    <row r="859" spans="7:23" ht="12.75">
      <c r="G859">
        <v>178284</v>
      </c>
      <c r="H859" s="114" t="s">
        <v>1129</v>
      </c>
      <c r="I859" s="114" t="s">
        <v>677</v>
      </c>
      <c r="L859">
        <v>11516</v>
      </c>
      <c r="M859" s="114" t="s">
        <v>2037</v>
      </c>
      <c r="N859" s="114" t="s">
        <v>661</v>
      </c>
      <c r="V859" s="114" t="s">
        <v>1184</v>
      </c>
      <c r="W859">
        <v>10079</v>
      </c>
    </row>
    <row r="860" spans="7:23" ht="12.75">
      <c r="G860">
        <v>304505</v>
      </c>
      <c r="H860" s="114" t="s">
        <v>372</v>
      </c>
      <c r="I860" s="114" t="s">
        <v>677</v>
      </c>
      <c r="L860">
        <v>11517</v>
      </c>
      <c r="M860" s="114" t="s">
        <v>2039</v>
      </c>
      <c r="N860" s="114" t="s">
        <v>661</v>
      </c>
      <c r="V860" s="114" t="s">
        <v>1185</v>
      </c>
      <c r="W860">
        <v>10078</v>
      </c>
    </row>
    <row r="861" spans="7:23" ht="12.75">
      <c r="G861">
        <v>6377</v>
      </c>
      <c r="H861" s="114" t="s">
        <v>1130</v>
      </c>
      <c r="I861" s="114" t="s">
        <v>677</v>
      </c>
      <c r="L861">
        <v>11518</v>
      </c>
      <c r="M861" s="114" t="s">
        <v>2041</v>
      </c>
      <c r="N861" s="114" t="s">
        <v>661</v>
      </c>
      <c r="V861" s="114" t="s">
        <v>1186</v>
      </c>
      <c r="W861">
        <v>10077</v>
      </c>
    </row>
    <row r="862" spans="7:23" ht="12.75">
      <c r="G862">
        <v>286276</v>
      </c>
      <c r="H862" s="114" t="s">
        <v>1131</v>
      </c>
      <c r="I862" s="114" t="s">
        <v>677</v>
      </c>
      <c r="L862">
        <v>11519</v>
      </c>
      <c r="M862" s="114" t="s">
        <v>2042</v>
      </c>
      <c r="N862" s="114" t="s">
        <v>661</v>
      </c>
      <c r="V862" s="114" t="s">
        <v>1187</v>
      </c>
      <c r="W862">
        <v>227785</v>
      </c>
    </row>
    <row r="863" spans="7:23" ht="12.75">
      <c r="G863">
        <v>304517</v>
      </c>
      <c r="H863" s="114" t="s">
        <v>350</v>
      </c>
      <c r="I863" s="114" t="s">
        <v>677</v>
      </c>
      <c r="L863">
        <v>11520</v>
      </c>
      <c r="M863" s="114" t="s">
        <v>2043</v>
      </c>
      <c r="N863" s="114" t="s">
        <v>661</v>
      </c>
      <c r="V863" s="114" t="s">
        <v>1188</v>
      </c>
      <c r="W863">
        <v>6434</v>
      </c>
    </row>
    <row r="864" spans="7:23" ht="12.75">
      <c r="G864">
        <v>304513</v>
      </c>
      <c r="H864" s="114" t="s">
        <v>505</v>
      </c>
      <c r="I864" s="114" t="s">
        <v>677</v>
      </c>
      <c r="L864">
        <v>11521</v>
      </c>
      <c r="M864" s="114" t="s">
        <v>2044</v>
      </c>
      <c r="N864" s="114" t="s">
        <v>661</v>
      </c>
      <c r="V864" s="114" t="s">
        <v>1189</v>
      </c>
      <c r="W864">
        <v>6437</v>
      </c>
    </row>
    <row r="865" spans="7:23" ht="12.75">
      <c r="G865">
        <v>304509</v>
      </c>
      <c r="H865" s="114" t="s">
        <v>429</v>
      </c>
      <c r="I865" s="114" t="s">
        <v>677</v>
      </c>
      <c r="L865">
        <v>11522</v>
      </c>
      <c r="M865" s="114" t="s">
        <v>2045</v>
      </c>
      <c r="N865" s="114" t="s">
        <v>661</v>
      </c>
      <c r="V865" s="114" t="s">
        <v>1190</v>
      </c>
      <c r="W865">
        <v>6440</v>
      </c>
    </row>
    <row r="866" spans="7:23" ht="12.75">
      <c r="G866">
        <v>6378</v>
      </c>
      <c r="H866" s="114" t="s">
        <v>1132</v>
      </c>
      <c r="I866" s="114" t="s">
        <v>677</v>
      </c>
      <c r="L866">
        <v>11523</v>
      </c>
      <c r="M866" s="114" t="s">
        <v>2046</v>
      </c>
      <c r="N866" s="114" t="s">
        <v>661</v>
      </c>
      <c r="V866" s="114" t="s">
        <v>1191</v>
      </c>
      <c r="W866">
        <v>10671</v>
      </c>
    </row>
    <row r="867" spans="7:23" ht="12.75">
      <c r="G867">
        <v>304521</v>
      </c>
      <c r="H867" s="114" t="s">
        <v>510</v>
      </c>
      <c r="I867" s="114" t="s">
        <v>677</v>
      </c>
      <c r="L867">
        <v>11524</v>
      </c>
      <c r="M867" s="114" t="s">
        <v>2047</v>
      </c>
      <c r="N867" s="114" t="s">
        <v>661</v>
      </c>
      <c r="V867" s="114" t="s">
        <v>5104</v>
      </c>
      <c r="W867">
        <v>412275</v>
      </c>
    </row>
    <row r="868" spans="7:23" ht="12.75">
      <c r="G868">
        <v>29496</v>
      </c>
      <c r="H868" s="114" t="s">
        <v>1133</v>
      </c>
      <c r="I868" s="114" t="s">
        <v>677</v>
      </c>
      <c r="L868">
        <v>11525</v>
      </c>
      <c r="M868" s="114" t="s">
        <v>2049</v>
      </c>
      <c r="N868" s="114" t="s">
        <v>661</v>
      </c>
      <c r="V868" s="114" t="s">
        <v>1192</v>
      </c>
      <c r="W868">
        <v>10670</v>
      </c>
    </row>
    <row r="869" spans="7:23" ht="12.75">
      <c r="G869">
        <v>304525</v>
      </c>
      <c r="H869" s="114" t="s">
        <v>413</v>
      </c>
      <c r="I869" s="114" t="s">
        <v>677</v>
      </c>
      <c r="L869">
        <v>11526</v>
      </c>
      <c r="M869" s="114" t="s">
        <v>2052</v>
      </c>
      <c r="N869" s="114" t="s">
        <v>661</v>
      </c>
      <c r="V869" s="114" t="s">
        <v>1193</v>
      </c>
      <c r="W869">
        <v>227745</v>
      </c>
    </row>
    <row r="870" spans="7:23" ht="12.75">
      <c r="G870">
        <v>408873</v>
      </c>
      <c r="H870" s="114" t="s">
        <v>5098</v>
      </c>
      <c r="I870" s="114" t="s">
        <v>677</v>
      </c>
      <c r="L870">
        <v>11527</v>
      </c>
      <c r="M870" s="114" t="s">
        <v>1990</v>
      </c>
      <c r="N870" s="114" t="s">
        <v>661</v>
      </c>
      <c r="V870" s="114" t="s">
        <v>1194</v>
      </c>
      <c r="W870">
        <v>6446</v>
      </c>
    </row>
    <row r="871" spans="7:23" ht="12.75">
      <c r="G871">
        <v>6379</v>
      </c>
      <c r="H871" s="114" t="s">
        <v>1134</v>
      </c>
      <c r="I871" s="114" t="s">
        <v>677</v>
      </c>
      <c r="L871">
        <v>11530</v>
      </c>
      <c r="M871" s="114" t="s">
        <v>2058</v>
      </c>
      <c r="N871" s="114" t="s">
        <v>661</v>
      </c>
      <c r="V871" s="114" t="s">
        <v>1195</v>
      </c>
      <c r="W871">
        <v>6449</v>
      </c>
    </row>
    <row r="872" spans="7:23" ht="12.75">
      <c r="G872">
        <v>304529</v>
      </c>
      <c r="H872" s="114" t="s">
        <v>502</v>
      </c>
      <c r="I872" s="114" t="s">
        <v>677</v>
      </c>
      <c r="L872">
        <v>11531</v>
      </c>
      <c r="M872" s="114" t="s">
        <v>2059</v>
      </c>
      <c r="N872" s="114" t="s">
        <v>661</v>
      </c>
      <c r="V872" s="114" t="s">
        <v>1196</v>
      </c>
      <c r="W872">
        <v>6452</v>
      </c>
    </row>
    <row r="873" spans="7:23" ht="12.75">
      <c r="G873">
        <v>416277</v>
      </c>
      <c r="H873" s="114" t="s">
        <v>5099</v>
      </c>
      <c r="I873" s="114" t="s">
        <v>677</v>
      </c>
      <c r="L873">
        <v>11532</v>
      </c>
      <c r="M873" s="114" t="s">
        <v>2060</v>
      </c>
      <c r="N873" s="114" t="s">
        <v>661</v>
      </c>
      <c r="V873" s="114" t="s">
        <v>1197</v>
      </c>
      <c r="W873">
        <v>6455</v>
      </c>
    </row>
    <row r="874" spans="7:23" ht="12.75">
      <c r="G874">
        <v>416273</v>
      </c>
      <c r="H874" s="114" t="s">
        <v>5100</v>
      </c>
      <c r="I874" s="114" t="s">
        <v>677</v>
      </c>
      <c r="L874">
        <v>11533</v>
      </c>
      <c r="M874" s="114" t="s">
        <v>2061</v>
      </c>
      <c r="N874" s="114" t="s">
        <v>661</v>
      </c>
      <c r="V874" s="114" t="s">
        <v>1198</v>
      </c>
      <c r="W874">
        <v>6458</v>
      </c>
    </row>
    <row r="875" spans="7:23" ht="12.75">
      <c r="G875">
        <v>6380</v>
      </c>
      <c r="H875" s="114" t="s">
        <v>1135</v>
      </c>
      <c r="I875" s="114" t="s">
        <v>677</v>
      </c>
      <c r="L875">
        <v>11534</v>
      </c>
      <c r="M875" s="114" t="s">
        <v>2066</v>
      </c>
      <c r="N875" s="114" t="s">
        <v>661</v>
      </c>
      <c r="V875" s="114" t="s">
        <v>1199</v>
      </c>
      <c r="W875">
        <v>6461</v>
      </c>
    </row>
    <row r="876" spans="7:23" ht="12.75">
      <c r="G876">
        <v>29498</v>
      </c>
      <c r="H876" s="114" t="s">
        <v>1136</v>
      </c>
      <c r="I876" s="114" t="s">
        <v>677</v>
      </c>
      <c r="L876">
        <v>11535</v>
      </c>
      <c r="M876" s="114" t="s">
        <v>2067</v>
      </c>
      <c r="N876" s="114" t="s">
        <v>661</v>
      </c>
      <c r="V876" s="114" t="s">
        <v>1200</v>
      </c>
      <c r="W876">
        <v>10672</v>
      </c>
    </row>
    <row r="877" spans="7:23" ht="12.75">
      <c r="G877">
        <v>6381</v>
      </c>
      <c r="H877" s="114" t="s">
        <v>1137</v>
      </c>
      <c r="I877" s="114" t="s">
        <v>677</v>
      </c>
      <c r="L877">
        <v>11536</v>
      </c>
      <c r="M877" s="114" t="s">
        <v>2068</v>
      </c>
      <c r="N877" s="114" t="s">
        <v>661</v>
      </c>
      <c r="V877" s="114" t="s">
        <v>1201</v>
      </c>
      <c r="W877">
        <v>6464</v>
      </c>
    </row>
    <row r="878" spans="7:23" ht="12.75">
      <c r="G878">
        <v>408877</v>
      </c>
      <c r="H878" s="114" t="s">
        <v>5101</v>
      </c>
      <c r="I878" s="114" t="s">
        <v>677</v>
      </c>
      <c r="L878">
        <v>11537</v>
      </c>
      <c r="M878" s="114" t="s">
        <v>2069</v>
      </c>
      <c r="N878" s="114" t="s">
        <v>661</v>
      </c>
      <c r="V878" s="114" t="s">
        <v>1202</v>
      </c>
      <c r="W878">
        <v>215872</v>
      </c>
    </row>
    <row r="879" spans="7:23" ht="12.75">
      <c r="G879">
        <v>304533</v>
      </c>
      <c r="H879" s="114" t="s">
        <v>1138</v>
      </c>
      <c r="I879" s="114" t="s">
        <v>677</v>
      </c>
      <c r="L879">
        <v>11538</v>
      </c>
      <c r="M879" s="114" t="s">
        <v>2071</v>
      </c>
      <c r="N879" s="114" t="s">
        <v>661</v>
      </c>
      <c r="V879" s="114" t="s">
        <v>1203</v>
      </c>
      <c r="W879">
        <v>6467</v>
      </c>
    </row>
    <row r="880" spans="7:23" ht="12.75">
      <c r="G880">
        <v>6382</v>
      </c>
      <c r="H880" s="114" t="s">
        <v>1139</v>
      </c>
      <c r="I880" s="114" t="s">
        <v>677</v>
      </c>
      <c r="L880">
        <v>11539</v>
      </c>
      <c r="M880" s="114" t="s">
        <v>2072</v>
      </c>
      <c r="N880" s="114" t="s">
        <v>661</v>
      </c>
      <c r="V880" s="114" t="s">
        <v>1204</v>
      </c>
      <c r="W880">
        <v>6470</v>
      </c>
    </row>
    <row r="881" spans="7:23" ht="12.75">
      <c r="G881">
        <v>304541</v>
      </c>
      <c r="H881" s="114" t="s">
        <v>541</v>
      </c>
      <c r="I881" s="114" t="s">
        <v>677</v>
      </c>
      <c r="L881">
        <v>11540</v>
      </c>
      <c r="M881" s="114" t="s">
        <v>2073</v>
      </c>
      <c r="N881" s="114" t="s">
        <v>661</v>
      </c>
      <c r="V881" s="114" t="s">
        <v>1205</v>
      </c>
      <c r="W881">
        <v>6473</v>
      </c>
    </row>
    <row r="882" spans="7:23" ht="12.75">
      <c r="G882">
        <v>304537</v>
      </c>
      <c r="H882" s="114" t="s">
        <v>235</v>
      </c>
      <c r="I882" s="114" t="s">
        <v>677</v>
      </c>
      <c r="L882">
        <v>11541</v>
      </c>
      <c r="M882" s="114" t="s">
        <v>2077</v>
      </c>
      <c r="N882" s="114" t="s">
        <v>661</v>
      </c>
      <c r="V882" s="114" t="s">
        <v>1206</v>
      </c>
      <c r="W882">
        <v>6476</v>
      </c>
    </row>
    <row r="883" spans="7:23" ht="12.75">
      <c r="G883">
        <v>6383</v>
      </c>
      <c r="H883" s="114" t="s">
        <v>1140</v>
      </c>
      <c r="I883" s="114" t="s">
        <v>677</v>
      </c>
      <c r="L883">
        <v>11542</v>
      </c>
      <c r="M883" s="114" t="s">
        <v>2078</v>
      </c>
      <c r="N883" s="114" t="s">
        <v>661</v>
      </c>
      <c r="V883" s="114" t="s">
        <v>1207</v>
      </c>
      <c r="W883">
        <v>10673</v>
      </c>
    </row>
    <row r="884" spans="7:23" ht="12.75">
      <c r="G884">
        <v>6384</v>
      </c>
      <c r="H884" s="114" t="s">
        <v>1141</v>
      </c>
      <c r="I884" s="114" t="s">
        <v>677</v>
      </c>
      <c r="L884">
        <v>11543</v>
      </c>
      <c r="M884" s="114" t="s">
        <v>2079</v>
      </c>
      <c r="N884" s="114" t="s">
        <v>661</v>
      </c>
      <c r="V884" s="114" t="s">
        <v>1208</v>
      </c>
      <c r="W884">
        <v>6479</v>
      </c>
    </row>
    <row r="885" spans="7:23" ht="12.75">
      <c r="G885">
        <v>304549</v>
      </c>
      <c r="H885" s="114" t="s">
        <v>375</v>
      </c>
      <c r="I885" s="114" t="s">
        <v>677</v>
      </c>
      <c r="L885">
        <v>11544</v>
      </c>
      <c r="M885" s="114" t="s">
        <v>2081</v>
      </c>
      <c r="N885" s="114" t="s">
        <v>661</v>
      </c>
      <c r="V885" s="114" t="s">
        <v>5105</v>
      </c>
      <c r="W885">
        <v>399276</v>
      </c>
    </row>
    <row r="886" spans="7:23" ht="12.75">
      <c r="G886">
        <v>304545</v>
      </c>
      <c r="H886" s="114" t="s">
        <v>521</v>
      </c>
      <c r="I886" s="114" t="s">
        <v>677</v>
      </c>
      <c r="L886">
        <v>11547</v>
      </c>
      <c r="M886" s="114" t="s">
        <v>2051</v>
      </c>
      <c r="N886" s="114" t="s">
        <v>661</v>
      </c>
      <c r="V886" s="114" t="s">
        <v>1209</v>
      </c>
      <c r="W886">
        <v>6482</v>
      </c>
    </row>
    <row r="887" spans="7:23" ht="12.75">
      <c r="G887">
        <v>274284</v>
      </c>
      <c r="H887" s="114" t="s">
        <v>1142</v>
      </c>
      <c r="I887" s="114" t="s">
        <v>677</v>
      </c>
      <c r="L887">
        <v>11549</v>
      </c>
      <c r="M887" s="114" t="s">
        <v>2075</v>
      </c>
      <c r="N887" s="114" t="s">
        <v>661</v>
      </c>
      <c r="V887" s="114" t="s">
        <v>1210</v>
      </c>
      <c r="W887">
        <v>6485</v>
      </c>
    </row>
    <row r="888" spans="7:23" ht="12.75">
      <c r="G888">
        <v>6385</v>
      </c>
      <c r="H888" s="114" t="s">
        <v>1143</v>
      </c>
      <c r="I888" s="114" t="s">
        <v>677</v>
      </c>
      <c r="L888">
        <v>11551</v>
      </c>
      <c r="M888" s="114" t="s">
        <v>2074</v>
      </c>
      <c r="N888" s="114" t="s">
        <v>661</v>
      </c>
      <c r="V888" s="114" t="s">
        <v>1211</v>
      </c>
      <c r="W888">
        <v>10677</v>
      </c>
    </row>
    <row r="889" spans="7:23" ht="12.75">
      <c r="G889">
        <v>304553</v>
      </c>
      <c r="H889" s="114" t="s">
        <v>503</v>
      </c>
      <c r="I889" s="114" t="s">
        <v>677</v>
      </c>
      <c r="L889">
        <v>11553</v>
      </c>
      <c r="M889" s="114" t="s">
        <v>2178</v>
      </c>
      <c r="N889" s="114" t="s">
        <v>660</v>
      </c>
      <c r="V889" s="114" t="s">
        <v>1212</v>
      </c>
      <c r="W889">
        <v>10676</v>
      </c>
    </row>
    <row r="890" spans="7:23" ht="12.75">
      <c r="G890">
        <v>270710</v>
      </c>
      <c r="H890" s="114" t="s">
        <v>1144</v>
      </c>
      <c r="I890" s="114" t="s">
        <v>677</v>
      </c>
      <c r="L890">
        <v>11556</v>
      </c>
      <c r="M890" s="114" t="s">
        <v>2137</v>
      </c>
      <c r="N890" s="114" t="s">
        <v>660</v>
      </c>
      <c r="V890" s="114" t="s">
        <v>1213</v>
      </c>
      <c r="W890">
        <v>10675</v>
      </c>
    </row>
    <row r="891" spans="7:23" ht="12.75">
      <c r="G891">
        <v>6386</v>
      </c>
      <c r="H891" s="114" t="s">
        <v>1145</v>
      </c>
      <c r="I891" s="114" t="s">
        <v>677</v>
      </c>
      <c r="L891">
        <v>11559</v>
      </c>
      <c r="M891" s="114" t="s">
        <v>2142</v>
      </c>
      <c r="N891" s="114" t="s">
        <v>660</v>
      </c>
      <c r="V891" s="114" t="s">
        <v>1214</v>
      </c>
      <c r="W891">
        <v>6488</v>
      </c>
    </row>
    <row r="892" spans="7:23" ht="12.75">
      <c r="G892">
        <v>304565</v>
      </c>
      <c r="H892" s="114" t="s">
        <v>433</v>
      </c>
      <c r="I892" s="114" t="s">
        <v>677</v>
      </c>
      <c r="L892">
        <v>11560</v>
      </c>
      <c r="M892" s="114" t="s">
        <v>2144</v>
      </c>
      <c r="N892" s="114" t="s">
        <v>660</v>
      </c>
      <c r="V892" s="114" t="s">
        <v>1215</v>
      </c>
      <c r="W892">
        <v>10680</v>
      </c>
    </row>
    <row r="893" spans="7:23" ht="12.75">
      <c r="G893">
        <v>416675</v>
      </c>
      <c r="H893" s="114" t="s">
        <v>5102</v>
      </c>
      <c r="I893" s="114" t="s">
        <v>677</v>
      </c>
      <c r="L893">
        <v>11563</v>
      </c>
      <c r="M893" s="114" t="s">
        <v>2146</v>
      </c>
      <c r="N893" s="114" t="s">
        <v>660</v>
      </c>
      <c r="V893" s="114" t="s">
        <v>1216</v>
      </c>
      <c r="W893">
        <v>10679</v>
      </c>
    </row>
    <row r="894" spans="7:23" ht="12.75">
      <c r="G894">
        <v>304561</v>
      </c>
      <c r="H894" s="114" t="s">
        <v>288</v>
      </c>
      <c r="I894" s="114" t="s">
        <v>677</v>
      </c>
      <c r="L894">
        <v>11564</v>
      </c>
      <c r="M894" s="114" t="s">
        <v>2152</v>
      </c>
      <c r="N894" s="114" t="s">
        <v>660</v>
      </c>
      <c r="V894" s="114" t="s">
        <v>1217</v>
      </c>
      <c r="W894">
        <v>10678</v>
      </c>
    </row>
    <row r="895" spans="7:23" ht="12.75">
      <c r="G895">
        <v>304557</v>
      </c>
      <c r="H895" s="114" t="s">
        <v>1146</v>
      </c>
      <c r="I895" s="114" t="s">
        <v>677</v>
      </c>
      <c r="L895">
        <v>11568</v>
      </c>
      <c r="M895" s="114" t="s">
        <v>2153</v>
      </c>
      <c r="N895" s="114" t="s">
        <v>660</v>
      </c>
      <c r="V895" s="114" t="s">
        <v>1218</v>
      </c>
      <c r="W895">
        <v>6491</v>
      </c>
    </row>
    <row r="896" spans="7:23" ht="12.75">
      <c r="G896">
        <v>10866</v>
      </c>
      <c r="H896" s="114" t="s">
        <v>1147</v>
      </c>
      <c r="I896" s="114" t="s">
        <v>677</v>
      </c>
      <c r="L896">
        <v>11569</v>
      </c>
      <c r="M896" s="114" t="s">
        <v>2154</v>
      </c>
      <c r="N896" s="114" t="s">
        <v>660</v>
      </c>
      <c r="V896" s="114" t="s">
        <v>1219</v>
      </c>
      <c r="W896">
        <v>6494</v>
      </c>
    </row>
    <row r="897" spans="7:23" ht="12.75">
      <c r="G897">
        <v>6389</v>
      </c>
      <c r="H897" s="114" t="s">
        <v>1148</v>
      </c>
      <c r="I897" s="114" t="s">
        <v>677</v>
      </c>
      <c r="L897">
        <v>11570</v>
      </c>
      <c r="M897" s="114" t="s">
        <v>2155</v>
      </c>
      <c r="N897" s="114" t="s">
        <v>660</v>
      </c>
      <c r="V897" s="114" t="s">
        <v>1220</v>
      </c>
      <c r="W897">
        <v>6497</v>
      </c>
    </row>
    <row r="898" spans="7:23" ht="12.75">
      <c r="G898">
        <v>6392</v>
      </c>
      <c r="H898" s="114" t="s">
        <v>1149</v>
      </c>
      <c r="I898" s="114" t="s">
        <v>677</v>
      </c>
      <c r="L898">
        <v>11571</v>
      </c>
      <c r="M898" s="114" t="s">
        <v>2157</v>
      </c>
      <c r="N898" s="114" t="s">
        <v>660</v>
      </c>
      <c r="V898" s="114" t="s">
        <v>1221</v>
      </c>
      <c r="W898">
        <v>6500</v>
      </c>
    </row>
    <row r="899" spans="7:23" ht="12.75">
      <c r="G899">
        <v>6395</v>
      </c>
      <c r="H899" s="114" t="s">
        <v>1150</v>
      </c>
      <c r="I899" s="114" t="s">
        <v>677</v>
      </c>
      <c r="L899">
        <v>11572</v>
      </c>
      <c r="M899" s="114" t="s">
        <v>2158</v>
      </c>
      <c r="N899" s="114" t="s">
        <v>660</v>
      </c>
      <c r="V899" s="114" t="s">
        <v>1222</v>
      </c>
      <c r="W899">
        <v>6503</v>
      </c>
    </row>
    <row r="900" spans="7:23" ht="12.75">
      <c r="G900">
        <v>10867</v>
      </c>
      <c r="H900" s="114" t="s">
        <v>1151</v>
      </c>
      <c r="I900" s="114" t="s">
        <v>677</v>
      </c>
      <c r="L900">
        <v>11573</v>
      </c>
      <c r="M900" s="114" t="s">
        <v>2159</v>
      </c>
      <c r="N900" s="114" t="s">
        <v>660</v>
      </c>
      <c r="V900" s="114" t="s">
        <v>1223</v>
      </c>
      <c r="W900">
        <v>6506</v>
      </c>
    </row>
    <row r="901" spans="7:23" ht="12.75">
      <c r="G901">
        <v>419669</v>
      </c>
      <c r="H901" s="114" t="s">
        <v>5103</v>
      </c>
      <c r="I901" s="114" t="s">
        <v>677</v>
      </c>
      <c r="L901">
        <v>11574</v>
      </c>
      <c r="M901" s="114" t="s">
        <v>2160</v>
      </c>
      <c r="N901" s="114" t="s">
        <v>660</v>
      </c>
      <c r="V901" s="114" t="s">
        <v>1224</v>
      </c>
      <c r="W901">
        <v>6509</v>
      </c>
    </row>
    <row r="902" spans="7:23" ht="12.75">
      <c r="G902">
        <v>10868</v>
      </c>
      <c r="H902" s="114" t="s">
        <v>1152</v>
      </c>
      <c r="I902" s="114" t="s">
        <v>677</v>
      </c>
      <c r="L902">
        <v>11575</v>
      </c>
      <c r="M902" s="114" t="s">
        <v>2161</v>
      </c>
      <c r="N902" s="114" t="s">
        <v>660</v>
      </c>
      <c r="V902" s="114" t="s">
        <v>1225</v>
      </c>
      <c r="W902">
        <v>10681</v>
      </c>
    </row>
    <row r="903" spans="7:23" ht="12.75">
      <c r="G903">
        <v>6401</v>
      </c>
      <c r="H903" s="114" t="s">
        <v>1153</v>
      </c>
      <c r="I903" s="114" t="s">
        <v>677</v>
      </c>
      <c r="L903">
        <v>11576</v>
      </c>
      <c r="M903" s="114" t="s">
        <v>2163</v>
      </c>
      <c r="N903" s="114" t="s">
        <v>660</v>
      </c>
      <c r="V903" s="114" t="s">
        <v>1226</v>
      </c>
      <c r="W903">
        <v>10682</v>
      </c>
    </row>
    <row r="904" spans="7:23" ht="12.75">
      <c r="G904">
        <v>6404</v>
      </c>
      <c r="H904" s="114" t="s">
        <v>1154</v>
      </c>
      <c r="I904" s="114" t="s">
        <v>677</v>
      </c>
      <c r="L904">
        <v>11578</v>
      </c>
      <c r="M904" s="114" t="s">
        <v>2165</v>
      </c>
      <c r="N904" s="114" t="s">
        <v>660</v>
      </c>
      <c r="V904" s="114" t="s">
        <v>1227</v>
      </c>
      <c r="W904">
        <v>6512</v>
      </c>
    </row>
    <row r="905" spans="7:23" ht="12.75">
      <c r="G905">
        <v>9873</v>
      </c>
      <c r="H905" s="114" t="s">
        <v>1155</v>
      </c>
      <c r="I905" s="114" t="s">
        <v>677</v>
      </c>
      <c r="L905">
        <v>11579</v>
      </c>
      <c r="M905" s="114" t="s">
        <v>2168</v>
      </c>
      <c r="N905" s="114" t="s">
        <v>660</v>
      </c>
      <c r="V905" s="114" t="s">
        <v>1228</v>
      </c>
      <c r="W905">
        <v>6515</v>
      </c>
    </row>
    <row r="906" spans="7:23" ht="12.75">
      <c r="G906">
        <v>9874</v>
      </c>
      <c r="H906" s="114" t="s">
        <v>1156</v>
      </c>
      <c r="I906" s="114" t="s">
        <v>677</v>
      </c>
      <c r="L906">
        <v>11581</v>
      </c>
      <c r="M906" s="114" t="s">
        <v>2169</v>
      </c>
      <c r="N906" s="114" t="s">
        <v>660</v>
      </c>
      <c r="V906" s="114" t="s">
        <v>1229</v>
      </c>
      <c r="W906">
        <v>6518</v>
      </c>
    </row>
    <row r="907" spans="7:23" ht="12.75">
      <c r="G907">
        <v>227729</v>
      </c>
      <c r="H907" s="114" t="s">
        <v>1157</v>
      </c>
      <c r="I907" s="114" t="s">
        <v>677</v>
      </c>
      <c r="L907">
        <v>11582</v>
      </c>
      <c r="M907" s="114" t="s">
        <v>2171</v>
      </c>
      <c r="N907" s="114" t="s">
        <v>660</v>
      </c>
      <c r="V907" s="114" t="s">
        <v>5106</v>
      </c>
      <c r="W907">
        <v>399280</v>
      </c>
    </row>
    <row r="908" spans="7:23" ht="12.75">
      <c r="G908">
        <v>6407</v>
      </c>
      <c r="H908" s="114" t="s">
        <v>1158</v>
      </c>
      <c r="I908" s="114" t="s">
        <v>677</v>
      </c>
      <c r="L908">
        <v>11584</v>
      </c>
      <c r="M908" s="114" t="s">
        <v>2173</v>
      </c>
      <c r="N908" s="114" t="s">
        <v>660</v>
      </c>
      <c r="V908" s="114" t="s">
        <v>1230</v>
      </c>
      <c r="W908">
        <v>6521</v>
      </c>
    </row>
    <row r="909" spans="7:23" ht="12.75">
      <c r="G909">
        <v>9875</v>
      </c>
      <c r="H909" s="114" t="s">
        <v>1159</v>
      </c>
      <c r="I909" s="114" t="s">
        <v>677</v>
      </c>
      <c r="L909">
        <v>11585</v>
      </c>
      <c r="M909" s="114" t="s">
        <v>2174</v>
      </c>
      <c r="N909" s="114" t="s">
        <v>660</v>
      </c>
      <c r="V909" s="114" t="s">
        <v>1231</v>
      </c>
      <c r="W909">
        <v>6524</v>
      </c>
    </row>
    <row r="910" spans="7:23" ht="12.75">
      <c r="G910">
        <v>227737</v>
      </c>
      <c r="H910" s="114" t="s">
        <v>1160</v>
      </c>
      <c r="I910" s="114" t="s">
        <v>677</v>
      </c>
      <c r="L910">
        <v>11586</v>
      </c>
      <c r="M910" s="114" t="s">
        <v>1985</v>
      </c>
      <c r="N910" s="114" t="s">
        <v>660</v>
      </c>
      <c r="V910" s="114" t="s">
        <v>1232</v>
      </c>
      <c r="W910">
        <v>6527</v>
      </c>
    </row>
    <row r="911" spans="7:23" ht="12.75">
      <c r="G911">
        <v>6410</v>
      </c>
      <c r="H911" s="114" t="s">
        <v>1161</v>
      </c>
      <c r="I911" s="114" t="s">
        <v>677</v>
      </c>
      <c r="L911">
        <v>11587</v>
      </c>
      <c r="M911" s="114" t="s">
        <v>2148</v>
      </c>
      <c r="N911" s="114" t="s">
        <v>660</v>
      </c>
      <c r="V911" s="114" t="s">
        <v>1233</v>
      </c>
      <c r="W911">
        <v>6530</v>
      </c>
    </row>
    <row r="912" spans="7:23" ht="12.75">
      <c r="G912">
        <v>205912</v>
      </c>
      <c r="H912" s="114" t="s">
        <v>1162</v>
      </c>
      <c r="I912" s="114" t="s">
        <v>677</v>
      </c>
      <c r="L912">
        <v>11591</v>
      </c>
      <c r="M912" s="114" t="s">
        <v>2156</v>
      </c>
      <c r="N912" s="114" t="s">
        <v>660</v>
      </c>
      <c r="V912" s="114" t="s">
        <v>1234</v>
      </c>
      <c r="W912">
        <v>6533</v>
      </c>
    </row>
    <row r="913" spans="7:23" ht="12.75">
      <c r="G913">
        <v>6413</v>
      </c>
      <c r="H913" s="114" t="s">
        <v>1163</v>
      </c>
      <c r="I913" s="114" t="s">
        <v>677</v>
      </c>
      <c r="L913">
        <v>11593</v>
      </c>
      <c r="M913" s="114" t="s">
        <v>2162</v>
      </c>
      <c r="N913" s="114" t="s">
        <v>660</v>
      </c>
      <c r="V913" s="114" t="s">
        <v>1235</v>
      </c>
      <c r="W913">
        <v>10684</v>
      </c>
    </row>
    <row r="914" spans="7:23" ht="12.75">
      <c r="G914">
        <v>6416</v>
      </c>
      <c r="H914" s="114" t="s">
        <v>1164</v>
      </c>
      <c r="I914" s="114" t="s">
        <v>677</v>
      </c>
      <c r="L914">
        <v>11594</v>
      </c>
      <c r="M914" s="114" t="s">
        <v>2164</v>
      </c>
      <c r="N914" s="114" t="s">
        <v>660</v>
      </c>
      <c r="V914" s="114" t="s">
        <v>1236</v>
      </c>
      <c r="W914">
        <v>10683</v>
      </c>
    </row>
    <row r="915" spans="7:23" ht="12.75">
      <c r="G915">
        <v>6419</v>
      </c>
      <c r="H915" s="114" t="s">
        <v>1165</v>
      </c>
      <c r="I915" s="114" t="s">
        <v>677</v>
      </c>
      <c r="L915">
        <v>11595</v>
      </c>
      <c r="M915" s="114" t="s">
        <v>2166</v>
      </c>
      <c r="N915" s="114" t="s">
        <v>660</v>
      </c>
      <c r="V915" s="114" t="s">
        <v>1237</v>
      </c>
      <c r="W915">
        <v>6536</v>
      </c>
    </row>
    <row r="916" spans="7:23" ht="12.75">
      <c r="G916">
        <v>6422</v>
      </c>
      <c r="H916" s="114" t="s">
        <v>1166</v>
      </c>
      <c r="I916" s="114" t="s">
        <v>677</v>
      </c>
      <c r="L916">
        <v>11596</v>
      </c>
      <c r="M916" s="114" t="s">
        <v>2167</v>
      </c>
      <c r="N916" s="114" t="s">
        <v>660</v>
      </c>
      <c r="V916" s="114" t="s">
        <v>1238</v>
      </c>
      <c r="W916">
        <v>227789</v>
      </c>
    </row>
    <row r="917" spans="7:23" ht="12.75">
      <c r="G917">
        <v>6425</v>
      </c>
      <c r="H917" s="114" t="s">
        <v>1167</v>
      </c>
      <c r="I917" s="114" t="s">
        <v>677</v>
      </c>
      <c r="L917">
        <v>11597</v>
      </c>
      <c r="M917" s="114" t="s">
        <v>2170</v>
      </c>
      <c r="N917" s="114" t="s">
        <v>660</v>
      </c>
      <c r="V917" s="114" t="s">
        <v>1239</v>
      </c>
      <c r="W917">
        <v>6539</v>
      </c>
    </row>
    <row r="918" spans="7:23" ht="12.75">
      <c r="G918">
        <v>10072</v>
      </c>
      <c r="H918" s="114" t="s">
        <v>1168</v>
      </c>
      <c r="I918" s="114" t="s">
        <v>677</v>
      </c>
      <c r="L918">
        <v>11598</v>
      </c>
      <c r="M918" s="114" t="s">
        <v>2172</v>
      </c>
      <c r="N918" s="114" t="s">
        <v>660</v>
      </c>
      <c r="V918" s="114" t="s">
        <v>1240</v>
      </c>
      <c r="W918">
        <v>10687</v>
      </c>
    </row>
    <row r="919" spans="7:23" ht="12.75">
      <c r="G919">
        <v>10071</v>
      </c>
      <c r="H919" s="114" t="s">
        <v>1169</v>
      </c>
      <c r="I919" s="114" t="s">
        <v>677</v>
      </c>
      <c r="L919">
        <v>12868</v>
      </c>
      <c r="M919" s="114" t="s">
        <v>774</v>
      </c>
      <c r="N919" s="114" t="s">
        <v>677</v>
      </c>
      <c r="V919" s="114" t="s">
        <v>1241</v>
      </c>
      <c r="W919">
        <v>10686</v>
      </c>
    </row>
    <row r="920" spans="7:23" ht="12.75">
      <c r="G920">
        <v>10070</v>
      </c>
      <c r="H920" s="114" t="s">
        <v>1170</v>
      </c>
      <c r="I920" s="114" t="s">
        <v>677</v>
      </c>
      <c r="L920">
        <v>12869</v>
      </c>
      <c r="M920" s="114" t="s">
        <v>773</v>
      </c>
      <c r="N920" s="114" t="s">
        <v>677</v>
      </c>
      <c r="V920" s="114" t="s">
        <v>1242</v>
      </c>
      <c r="W920">
        <v>10685</v>
      </c>
    </row>
    <row r="921" spans="7:23" ht="12.75">
      <c r="G921">
        <v>10069</v>
      </c>
      <c r="H921" s="114" t="s">
        <v>1171</v>
      </c>
      <c r="I921" s="114" t="s">
        <v>677</v>
      </c>
      <c r="L921">
        <v>13272</v>
      </c>
      <c r="M921" s="114" t="s">
        <v>780</v>
      </c>
      <c r="N921" s="114" t="s">
        <v>677</v>
      </c>
      <c r="V921" s="114" t="s">
        <v>1243</v>
      </c>
      <c r="W921">
        <v>6542</v>
      </c>
    </row>
    <row r="922" spans="7:23" ht="12.75">
      <c r="G922">
        <v>10068</v>
      </c>
      <c r="H922" s="114" t="s">
        <v>1172</v>
      </c>
      <c r="I922" s="114" t="s">
        <v>677</v>
      </c>
      <c r="L922">
        <v>13273</v>
      </c>
      <c r="M922" s="114" t="s">
        <v>781</v>
      </c>
      <c r="N922" s="114" t="s">
        <v>677</v>
      </c>
      <c r="V922" s="114" t="s">
        <v>4804</v>
      </c>
      <c r="W922">
        <v>359272</v>
      </c>
    </row>
    <row r="923" spans="7:23" ht="12.75">
      <c r="G923">
        <v>10067</v>
      </c>
      <c r="H923" s="114" t="s">
        <v>1173</v>
      </c>
      <c r="I923" s="114" t="s">
        <v>677</v>
      </c>
      <c r="L923">
        <v>13274</v>
      </c>
      <c r="M923" s="114" t="s">
        <v>782</v>
      </c>
      <c r="N923" s="114" t="s">
        <v>677</v>
      </c>
      <c r="V923" s="114" t="s">
        <v>1244</v>
      </c>
      <c r="W923">
        <v>227793</v>
      </c>
    </row>
    <row r="924" spans="7:23" ht="12.75">
      <c r="G924">
        <v>10066</v>
      </c>
      <c r="H924" s="114" t="s">
        <v>1174</v>
      </c>
      <c r="I924" s="114" t="s">
        <v>677</v>
      </c>
      <c r="L924">
        <v>13275</v>
      </c>
      <c r="M924" s="114" t="s">
        <v>783</v>
      </c>
      <c r="N924" s="114" t="s">
        <v>677</v>
      </c>
      <c r="V924" s="114" t="s">
        <v>1245</v>
      </c>
      <c r="W924">
        <v>6545</v>
      </c>
    </row>
    <row r="925" spans="7:23" ht="12.75">
      <c r="G925">
        <v>10869</v>
      </c>
      <c r="H925" s="114" t="s">
        <v>1175</v>
      </c>
      <c r="I925" s="114" t="s">
        <v>677</v>
      </c>
      <c r="L925">
        <v>13276</v>
      </c>
      <c r="M925" s="114" t="s">
        <v>784</v>
      </c>
      <c r="N925" s="114" t="s">
        <v>677</v>
      </c>
      <c r="V925" s="114" t="s">
        <v>1246</v>
      </c>
      <c r="W925">
        <v>10688</v>
      </c>
    </row>
    <row r="926" spans="7:23" ht="12.75">
      <c r="G926">
        <v>10073</v>
      </c>
      <c r="H926" s="114" t="s">
        <v>1176</v>
      </c>
      <c r="I926" s="114" t="s">
        <v>677</v>
      </c>
      <c r="L926">
        <v>13277</v>
      </c>
      <c r="M926" s="114" t="s">
        <v>785</v>
      </c>
      <c r="N926" s="114" t="s">
        <v>677</v>
      </c>
      <c r="V926" s="114" t="s">
        <v>1247</v>
      </c>
      <c r="W926">
        <v>6548</v>
      </c>
    </row>
    <row r="927" spans="7:23" ht="12.75">
      <c r="G927">
        <v>227741</v>
      </c>
      <c r="H927" s="114" t="s">
        <v>1177</v>
      </c>
      <c r="I927" s="114" t="s">
        <v>677</v>
      </c>
      <c r="L927">
        <v>13278</v>
      </c>
      <c r="M927" s="114" t="s">
        <v>786</v>
      </c>
      <c r="N927" s="114" t="s">
        <v>677</v>
      </c>
      <c r="V927" s="114" t="s">
        <v>1248</v>
      </c>
      <c r="W927">
        <v>6551</v>
      </c>
    </row>
    <row r="928" spans="7:23" ht="12.75">
      <c r="G928">
        <v>6428</v>
      </c>
      <c r="H928" s="114" t="s">
        <v>1178</v>
      </c>
      <c r="I928" s="114" t="s">
        <v>677</v>
      </c>
      <c r="L928">
        <v>13279</v>
      </c>
      <c r="M928" s="114" t="s">
        <v>787</v>
      </c>
      <c r="N928" s="114" t="s">
        <v>677</v>
      </c>
      <c r="V928" s="114" t="s">
        <v>1249</v>
      </c>
      <c r="W928">
        <v>10689</v>
      </c>
    </row>
    <row r="929" spans="7:23" ht="12.75">
      <c r="G929">
        <v>10076</v>
      </c>
      <c r="H929" s="114" t="s">
        <v>1179</v>
      </c>
      <c r="I929" s="114" t="s">
        <v>677</v>
      </c>
      <c r="L929">
        <v>13280</v>
      </c>
      <c r="M929" s="114" t="s">
        <v>788</v>
      </c>
      <c r="N929" s="114" t="s">
        <v>677</v>
      </c>
      <c r="V929" s="114" t="s">
        <v>1250</v>
      </c>
      <c r="W929">
        <v>6554</v>
      </c>
    </row>
    <row r="930" spans="7:23" ht="12.75">
      <c r="G930">
        <v>10075</v>
      </c>
      <c r="H930" s="114" t="s">
        <v>1180</v>
      </c>
      <c r="I930" s="114" t="s">
        <v>677</v>
      </c>
      <c r="L930">
        <v>13281</v>
      </c>
      <c r="M930" s="114" t="s">
        <v>789</v>
      </c>
      <c r="N930" s="114" t="s">
        <v>677</v>
      </c>
      <c r="V930" s="114" t="s">
        <v>1251</v>
      </c>
      <c r="W930">
        <v>6557</v>
      </c>
    </row>
    <row r="931" spans="7:23" ht="12.75">
      <c r="G931">
        <v>10074</v>
      </c>
      <c r="H931" s="114" t="s">
        <v>1181</v>
      </c>
      <c r="I931" s="114" t="s">
        <v>677</v>
      </c>
      <c r="L931">
        <v>13466</v>
      </c>
      <c r="M931" s="114" t="s">
        <v>1636</v>
      </c>
      <c r="N931" s="114" t="s">
        <v>677</v>
      </c>
      <c r="V931" s="114" t="s">
        <v>1252</v>
      </c>
      <c r="W931">
        <v>6560</v>
      </c>
    </row>
    <row r="932" spans="7:23" ht="12.75">
      <c r="G932">
        <v>227781</v>
      </c>
      <c r="H932" s="114" t="s">
        <v>1182</v>
      </c>
      <c r="I932" s="114" t="s">
        <v>677</v>
      </c>
      <c r="L932">
        <v>14066</v>
      </c>
      <c r="M932" s="114" t="s">
        <v>1898</v>
      </c>
      <c r="N932" s="114" t="s">
        <v>677</v>
      </c>
      <c r="V932" s="114" t="s">
        <v>1253</v>
      </c>
      <c r="W932">
        <v>10690</v>
      </c>
    </row>
    <row r="933" spans="7:23" ht="12.75">
      <c r="G933">
        <v>6431</v>
      </c>
      <c r="H933" s="114" t="s">
        <v>1183</v>
      </c>
      <c r="I933" s="114" t="s">
        <v>677</v>
      </c>
      <c r="L933">
        <v>14068</v>
      </c>
      <c r="M933" s="114" t="s">
        <v>1911</v>
      </c>
      <c r="N933" s="114" t="s">
        <v>677</v>
      </c>
      <c r="V933" s="114" t="s">
        <v>1254</v>
      </c>
      <c r="W933">
        <v>6563</v>
      </c>
    </row>
    <row r="934" spans="7:23" ht="12.75">
      <c r="G934">
        <v>10079</v>
      </c>
      <c r="H934" s="114" t="s">
        <v>1184</v>
      </c>
      <c r="I934" s="114" t="s">
        <v>677</v>
      </c>
      <c r="L934">
        <v>14266</v>
      </c>
      <c r="M934" s="114" t="s">
        <v>1934</v>
      </c>
      <c r="N934" s="114" t="s">
        <v>677</v>
      </c>
      <c r="V934" s="114" t="s">
        <v>1255</v>
      </c>
      <c r="W934">
        <v>6566</v>
      </c>
    </row>
    <row r="935" spans="7:23" ht="12.75">
      <c r="G935">
        <v>10078</v>
      </c>
      <c r="H935" s="114" t="s">
        <v>1185</v>
      </c>
      <c r="I935" s="114" t="s">
        <v>677</v>
      </c>
      <c r="L935">
        <v>14267</v>
      </c>
      <c r="M935" s="114" t="s">
        <v>1936</v>
      </c>
      <c r="N935" s="114" t="s">
        <v>677</v>
      </c>
      <c r="V935" s="114" t="s">
        <v>1256</v>
      </c>
      <c r="W935">
        <v>6569</v>
      </c>
    </row>
    <row r="936" spans="7:23" ht="12.75">
      <c r="G936">
        <v>10077</v>
      </c>
      <c r="H936" s="114" t="s">
        <v>1186</v>
      </c>
      <c r="I936" s="114" t="s">
        <v>677</v>
      </c>
      <c r="L936">
        <v>14268</v>
      </c>
      <c r="M936" s="114" t="s">
        <v>1937</v>
      </c>
      <c r="N936" s="114" t="s">
        <v>677</v>
      </c>
      <c r="V936" s="114" t="s">
        <v>1257</v>
      </c>
      <c r="W936">
        <v>6572</v>
      </c>
    </row>
    <row r="937" spans="7:23" ht="12.75">
      <c r="G937">
        <v>227785</v>
      </c>
      <c r="H937" s="114" t="s">
        <v>1187</v>
      </c>
      <c r="I937" s="114" t="s">
        <v>677</v>
      </c>
      <c r="L937">
        <v>14269</v>
      </c>
      <c r="M937" s="114" t="s">
        <v>1941</v>
      </c>
      <c r="N937" s="114" t="s">
        <v>677</v>
      </c>
      <c r="V937" s="114" t="s">
        <v>1258</v>
      </c>
      <c r="W937">
        <v>10692</v>
      </c>
    </row>
    <row r="938" spans="7:23" ht="12.75">
      <c r="G938">
        <v>6434</v>
      </c>
      <c r="H938" s="114" t="s">
        <v>1188</v>
      </c>
      <c r="I938" s="114" t="s">
        <v>677</v>
      </c>
      <c r="L938">
        <v>14270</v>
      </c>
      <c r="M938" s="114" t="s">
        <v>1938</v>
      </c>
      <c r="N938" s="114" t="s">
        <v>677</v>
      </c>
      <c r="V938" s="114" t="s">
        <v>1259</v>
      </c>
      <c r="W938">
        <v>10691</v>
      </c>
    </row>
    <row r="939" spans="7:23" ht="12.75">
      <c r="G939">
        <v>6437</v>
      </c>
      <c r="H939" s="114" t="s">
        <v>1189</v>
      </c>
      <c r="I939" s="114" t="s">
        <v>677</v>
      </c>
      <c r="L939">
        <v>14271</v>
      </c>
      <c r="M939" s="114" t="s">
        <v>1945</v>
      </c>
      <c r="N939" s="114" t="s">
        <v>677</v>
      </c>
      <c r="V939" s="114" t="s">
        <v>1260</v>
      </c>
      <c r="W939">
        <v>6575</v>
      </c>
    </row>
    <row r="940" spans="7:23" ht="12.75">
      <c r="G940">
        <v>6440</v>
      </c>
      <c r="H940" s="114" t="s">
        <v>1190</v>
      </c>
      <c r="I940" s="114" t="s">
        <v>677</v>
      </c>
      <c r="L940">
        <v>14272</v>
      </c>
      <c r="M940" s="114" t="s">
        <v>1946</v>
      </c>
      <c r="N940" s="114" t="s">
        <v>677</v>
      </c>
      <c r="V940" s="114" t="s">
        <v>1261</v>
      </c>
      <c r="W940">
        <v>227757</v>
      </c>
    </row>
    <row r="941" spans="7:23" ht="12.75">
      <c r="G941">
        <v>10671</v>
      </c>
      <c r="H941" s="114" t="s">
        <v>1191</v>
      </c>
      <c r="I941" s="114" t="s">
        <v>677</v>
      </c>
      <c r="L941">
        <v>14273</v>
      </c>
      <c r="M941" s="114" t="s">
        <v>1892</v>
      </c>
      <c r="N941" s="114" t="s">
        <v>677</v>
      </c>
      <c r="V941" s="114" t="s">
        <v>1262</v>
      </c>
      <c r="W941">
        <v>10693</v>
      </c>
    </row>
    <row r="942" spans="7:23" ht="12.75">
      <c r="G942">
        <v>412275</v>
      </c>
      <c r="H942" s="114" t="s">
        <v>5104</v>
      </c>
      <c r="I942" s="114" t="s">
        <v>677</v>
      </c>
      <c r="L942">
        <v>18669</v>
      </c>
      <c r="M942" s="114" t="s">
        <v>1743</v>
      </c>
      <c r="N942" s="114" t="s">
        <v>677</v>
      </c>
      <c r="V942" s="114" t="s">
        <v>1263</v>
      </c>
      <c r="W942">
        <v>6578</v>
      </c>
    </row>
    <row r="943" spans="7:23" ht="12.75">
      <c r="G943">
        <v>10670</v>
      </c>
      <c r="H943" s="114" t="s">
        <v>1192</v>
      </c>
      <c r="I943" s="114" t="s">
        <v>677</v>
      </c>
      <c r="L943">
        <v>18671</v>
      </c>
      <c r="M943" s="114" t="s">
        <v>1791</v>
      </c>
      <c r="N943" s="114" t="s">
        <v>677</v>
      </c>
      <c r="V943" s="114" t="s">
        <v>1264</v>
      </c>
      <c r="W943">
        <v>227761</v>
      </c>
    </row>
    <row r="944" spans="7:23" ht="12.75">
      <c r="G944">
        <v>227745</v>
      </c>
      <c r="H944" s="114" t="s">
        <v>1193</v>
      </c>
      <c r="I944" s="114" t="s">
        <v>677</v>
      </c>
      <c r="L944">
        <v>20666</v>
      </c>
      <c r="M944" s="114" t="s">
        <v>1642</v>
      </c>
      <c r="N944" s="114" t="s">
        <v>677</v>
      </c>
      <c r="V944" s="114" t="s">
        <v>1265</v>
      </c>
      <c r="W944">
        <v>10695</v>
      </c>
    </row>
    <row r="945" spans="7:23" ht="12.75">
      <c r="G945">
        <v>6446</v>
      </c>
      <c r="H945" s="114" t="s">
        <v>1194</v>
      </c>
      <c r="I945" s="114" t="s">
        <v>677</v>
      </c>
      <c r="L945">
        <v>20866</v>
      </c>
      <c r="M945" s="114" t="s">
        <v>1666</v>
      </c>
      <c r="N945" s="114" t="s">
        <v>677</v>
      </c>
      <c r="V945" s="114" t="s">
        <v>1266</v>
      </c>
      <c r="W945">
        <v>10694</v>
      </c>
    </row>
    <row r="946" spans="7:23" ht="12.75">
      <c r="G946">
        <v>6449</v>
      </c>
      <c r="H946" s="114" t="s">
        <v>1195</v>
      </c>
      <c r="I946" s="114" t="s">
        <v>677</v>
      </c>
      <c r="L946">
        <v>21066</v>
      </c>
      <c r="M946" s="114" t="s">
        <v>1643</v>
      </c>
      <c r="N946" s="114" t="s">
        <v>677</v>
      </c>
      <c r="V946" s="114" t="s">
        <v>5107</v>
      </c>
      <c r="W946">
        <v>398069</v>
      </c>
    </row>
    <row r="947" spans="7:23" ht="12.75">
      <c r="G947">
        <v>6452</v>
      </c>
      <c r="H947" s="114" t="s">
        <v>1196</v>
      </c>
      <c r="I947" s="114" t="s">
        <v>677</v>
      </c>
      <c r="L947">
        <v>21068</v>
      </c>
      <c r="M947" s="114" t="s">
        <v>1667</v>
      </c>
      <c r="N947" s="114" t="s">
        <v>677</v>
      </c>
      <c r="V947" s="114" t="s">
        <v>1267</v>
      </c>
      <c r="W947">
        <v>6581</v>
      </c>
    </row>
    <row r="948" spans="7:23" ht="12.75">
      <c r="G948">
        <v>6455</v>
      </c>
      <c r="H948" s="114" t="s">
        <v>1197</v>
      </c>
      <c r="I948" s="114" t="s">
        <v>677</v>
      </c>
      <c r="L948">
        <v>21069</v>
      </c>
      <c r="M948" s="114" t="s">
        <v>1668</v>
      </c>
      <c r="N948" s="114" t="s">
        <v>677</v>
      </c>
      <c r="V948" s="114" t="s">
        <v>1268</v>
      </c>
      <c r="W948">
        <v>227765</v>
      </c>
    </row>
    <row r="949" spans="7:23" ht="12.75">
      <c r="G949">
        <v>6458</v>
      </c>
      <c r="H949" s="114" t="s">
        <v>1198</v>
      </c>
      <c r="I949" s="114" t="s">
        <v>677</v>
      </c>
      <c r="L949">
        <v>21266</v>
      </c>
      <c r="M949" s="114" t="s">
        <v>1657</v>
      </c>
      <c r="N949" s="114" t="s">
        <v>677</v>
      </c>
      <c r="V949" s="114" t="s">
        <v>1269</v>
      </c>
      <c r="W949">
        <v>10711</v>
      </c>
    </row>
    <row r="950" spans="7:23" ht="12.75">
      <c r="G950">
        <v>6461</v>
      </c>
      <c r="H950" s="114" t="s">
        <v>1199</v>
      </c>
      <c r="I950" s="114" t="s">
        <v>677</v>
      </c>
      <c r="L950">
        <v>21466</v>
      </c>
      <c r="M950" s="114" t="s">
        <v>1674</v>
      </c>
      <c r="N950" s="114" t="s">
        <v>677</v>
      </c>
      <c r="V950" s="114" t="s">
        <v>1270</v>
      </c>
      <c r="W950">
        <v>10710</v>
      </c>
    </row>
    <row r="951" spans="7:23" ht="12.75">
      <c r="G951">
        <v>10672</v>
      </c>
      <c r="H951" s="114" t="s">
        <v>1200</v>
      </c>
      <c r="I951" s="114" t="s">
        <v>677</v>
      </c>
      <c r="L951">
        <v>21666</v>
      </c>
      <c r="M951" s="114" t="s">
        <v>1659</v>
      </c>
      <c r="N951" s="114" t="s">
        <v>677</v>
      </c>
      <c r="V951" s="114" t="s">
        <v>1271</v>
      </c>
      <c r="W951">
        <v>10709</v>
      </c>
    </row>
    <row r="952" spans="7:23" ht="12.75">
      <c r="G952">
        <v>6464</v>
      </c>
      <c r="H952" s="114" t="s">
        <v>1201</v>
      </c>
      <c r="I952" s="114" t="s">
        <v>677</v>
      </c>
      <c r="L952">
        <v>22195</v>
      </c>
      <c r="M952" s="114" t="s">
        <v>676</v>
      </c>
      <c r="V952" s="114" t="s">
        <v>1272</v>
      </c>
      <c r="W952">
        <v>10708</v>
      </c>
    </row>
    <row r="953" spans="7:23" ht="12.75">
      <c r="G953">
        <v>215872</v>
      </c>
      <c r="H953" s="114" t="s">
        <v>1202</v>
      </c>
      <c r="I953" s="114" t="s">
        <v>677</v>
      </c>
      <c r="L953">
        <v>22197</v>
      </c>
      <c r="M953" s="114" t="s">
        <v>2354</v>
      </c>
      <c r="N953" s="114" t="s">
        <v>676</v>
      </c>
      <c r="V953" s="114" t="s">
        <v>1273</v>
      </c>
      <c r="W953">
        <v>10707</v>
      </c>
    </row>
    <row r="954" spans="7:23" ht="12.75">
      <c r="G954">
        <v>6467</v>
      </c>
      <c r="H954" s="114" t="s">
        <v>1203</v>
      </c>
      <c r="I954" s="114" t="s">
        <v>677</v>
      </c>
      <c r="L954">
        <v>22266</v>
      </c>
      <c r="M954" s="114" t="s">
        <v>763</v>
      </c>
      <c r="V954" s="114" t="s">
        <v>1274</v>
      </c>
      <c r="W954">
        <v>10706</v>
      </c>
    </row>
    <row r="955" spans="7:23" ht="12.75">
      <c r="G955">
        <v>6470</v>
      </c>
      <c r="H955" s="114" t="s">
        <v>1204</v>
      </c>
      <c r="I955" s="114" t="s">
        <v>677</v>
      </c>
      <c r="L955">
        <v>22267</v>
      </c>
      <c r="M955" s="114" t="s">
        <v>763</v>
      </c>
      <c r="N955" s="114" t="s">
        <v>763</v>
      </c>
      <c r="V955" s="114" t="s">
        <v>1275</v>
      </c>
      <c r="W955">
        <v>10705</v>
      </c>
    </row>
    <row r="956" spans="7:23" ht="12.75">
      <c r="G956">
        <v>6473</v>
      </c>
      <c r="H956" s="114" t="s">
        <v>1205</v>
      </c>
      <c r="I956" s="114" t="s">
        <v>677</v>
      </c>
      <c r="L956">
        <v>22466</v>
      </c>
      <c r="M956" s="114" t="s">
        <v>658</v>
      </c>
      <c r="V956" s="114" t="s">
        <v>1276</v>
      </c>
      <c r="W956">
        <v>10704</v>
      </c>
    </row>
    <row r="957" spans="7:23" ht="12.75">
      <c r="G957">
        <v>6476</v>
      </c>
      <c r="H957" s="114" t="s">
        <v>1206</v>
      </c>
      <c r="I957" s="114" t="s">
        <v>677</v>
      </c>
      <c r="L957">
        <v>23327</v>
      </c>
      <c r="M957" s="114" t="s">
        <v>764</v>
      </c>
      <c r="N957" s="114" t="s">
        <v>763</v>
      </c>
      <c r="V957" s="114" t="s">
        <v>1277</v>
      </c>
      <c r="W957">
        <v>10703</v>
      </c>
    </row>
    <row r="958" spans="7:23" ht="12.75">
      <c r="G958">
        <v>10673</v>
      </c>
      <c r="H958" s="114" t="s">
        <v>1207</v>
      </c>
      <c r="I958" s="114" t="s">
        <v>677</v>
      </c>
      <c r="L958">
        <v>23328</v>
      </c>
      <c r="M958" s="114" t="s">
        <v>764</v>
      </c>
      <c r="N958" s="114" t="s">
        <v>676</v>
      </c>
      <c r="V958" s="114" t="s">
        <v>1278</v>
      </c>
      <c r="W958">
        <v>10702</v>
      </c>
    </row>
    <row r="959" spans="7:23" ht="12.75">
      <c r="G959">
        <v>6479</v>
      </c>
      <c r="H959" s="114" t="s">
        <v>1208</v>
      </c>
      <c r="I959" s="114" t="s">
        <v>677</v>
      </c>
      <c r="L959">
        <v>23866</v>
      </c>
      <c r="M959" s="114" t="s">
        <v>1644</v>
      </c>
      <c r="N959" s="114" t="s">
        <v>677</v>
      </c>
      <c r="V959" s="114" t="s">
        <v>1279</v>
      </c>
      <c r="W959">
        <v>10701</v>
      </c>
    </row>
    <row r="960" spans="7:23" ht="12.75">
      <c r="G960">
        <v>399276</v>
      </c>
      <c r="H960" s="114" t="s">
        <v>5105</v>
      </c>
      <c r="I960" s="114" t="s">
        <v>677</v>
      </c>
      <c r="L960">
        <v>24268</v>
      </c>
      <c r="M960" s="114" t="s">
        <v>2289</v>
      </c>
      <c r="N960" s="114" t="s">
        <v>660</v>
      </c>
      <c r="V960" s="114" t="s">
        <v>1280</v>
      </c>
      <c r="W960">
        <v>10700</v>
      </c>
    </row>
    <row r="961" spans="7:23" ht="12.75">
      <c r="G961">
        <v>6482</v>
      </c>
      <c r="H961" s="114" t="s">
        <v>1209</v>
      </c>
      <c r="I961" s="114" t="s">
        <v>677</v>
      </c>
      <c r="L961">
        <v>24470</v>
      </c>
      <c r="M961" s="114" t="s">
        <v>2367</v>
      </c>
      <c r="N961" s="114" t="s">
        <v>658</v>
      </c>
      <c r="V961" s="114" t="s">
        <v>1281</v>
      </c>
      <c r="W961">
        <v>10699</v>
      </c>
    </row>
    <row r="962" spans="7:23" ht="12.75">
      <c r="G962">
        <v>6485</v>
      </c>
      <c r="H962" s="114" t="s">
        <v>1210</v>
      </c>
      <c r="I962" s="114" t="s">
        <v>677</v>
      </c>
      <c r="L962">
        <v>24471</v>
      </c>
      <c r="M962" s="114" t="s">
        <v>2368</v>
      </c>
      <c r="N962" s="114" t="s">
        <v>658</v>
      </c>
      <c r="V962" s="114" t="s">
        <v>4735</v>
      </c>
      <c r="W962">
        <v>330469</v>
      </c>
    </row>
    <row r="963" spans="7:23" ht="12.75">
      <c r="G963">
        <v>10677</v>
      </c>
      <c r="H963" s="114" t="s">
        <v>1211</v>
      </c>
      <c r="I963" s="114" t="s">
        <v>677</v>
      </c>
      <c r="L963">
        <v>24472</v>
      </c>
      <c r="M963" s="114" t="s">
        <v>2369</v>
      </c>
      <c r="N963" s="114" t="s">
        <v>658</v>
      </c>
      <c r="V963" s="114" t="s">
        <v>4736</v>
      </c>
      <c r="W963">
        <v>339072</v>
      </c>
    </row>
    <row r="964" spans="7:23" ht="12.75">
      <c r="G964">
        <v>10676</v>
      </c>
      <c r="H964" s="114" t="s">
        <v>1212</v>
      </c>
      <c r="I964" s="114" t="s">
        <v>677</v>
      </c>
      <c r="L964">
        <v>24473</v>
      </c>
      <c r="M964" s="114" t="s">
        <v>2370</v>
      </c>
      <c r="N964" s="114" t="s">
        <v>658</v>
      </c>
      <c r="V964" s="114" t="s">
        <v>1282</v>
      </c>
      <c r="W964">
        <v>10698</v>
      </c>
    </row>
    <row r="965" spans="7:23" ht="12.75">
      <c r="G965">
        <v>10675</v>
      </c>
      <c r="H965" s="114" t="s">
        <v>1213</v>
      </c>
      <c r="I965" s="114" t="s">
        <v>677</v>
      </c>
      <c r="L965">
        <v>24474</v>
      </c>
      <c r="M965" s="114" t="s">
        <v>2371</v>
      </c>
      <c r="N965" s="114" t="s">
        <v>658</v>
      </c>
      <c r="V965" s="114" t="s">
        <v>1283</v>
      </c>
      <c r="W965">
        <v>10697</v>
      </c>
    </row>
    <row r="966" spans="7:23" ht="12.75">
      <c r="G966">
        <v>6488</v>
      </c>
      <c r="H966" s="114" t="s">
        <v>1214</v>
      </c>
      <c r="I966" s="114" t="s">
        <v>677</v>
      </c>
      <c r="L966">
        <v>24475</v>
      </c>
      <c r="M966" s="114" t="s">
        <v>2373</v>
      </c>
      <c r="N966" s="114" t="s">
        <v>658</v>
      </c>
      <c r="V966" s="114" t="s">
        <v>1284</v>
      </c>
      <c r="W966">
        <v>10696</v>
      </c>
    </row>
    <row r="967" spans="7:23" ht="12.75">
      <c r="G967">
        <v>10680</v>
      </c>
      <c r="H967" s="114" t="s">
        <v>1215</v>
      </c>
      <c r="I967" s="114" t="s">
        <v>677</v>
      </c>
      <c r="L967">
        <v>24476</v>
      </c>
      <c r="M967" s="114" t="s">
        <v>2374</v>
      </c>
      <c r="N967" s="114" t="s">
        <v>658</v>
      </c>
      <c r="V967" s="114" t="s">
        <v>1285</v>
      </c>
      <c r="W967">
        <v>6584</v>
      </c>
    </row>
    <row r="968" spans="7:23" ht="12.75">
      <c r="G968">
        <v>10679</v>
      </c>
      <c r="H968" s="114" t="s">
        <v>1216</v>
      </c>
      <c r="I968" s="114" t="s">
        <v>677</v>
      </c>
      <c r="L968">
        <v>24477</v>
      </c>
      <c r="M968" s="114" t="s">
        <v>2375</v>
      </c>
      <c r="N968" s="114" t="s">
        <v>658</v>
      </c>
      <c r="V968" s="114" t="s">
        <v>1286</v>
      </c>
      <c r="W968">
        <v>227769</v>
      </c>
    </row>
    <row r="969" spans="7:23" ht="12.75">
      <c r="G969">
        <v>10678</v>
      </c>
      <c r="H969" s="114" t="s">
        <v>1217</v>
      </c>
      <c r="I969" s="114" t="s">
        <v>677</v>
      </c>
      <c r="L969">
        <v>24478</v>
      </c>
      <c r="M969" s="114" t="s">
        <v>2376</v>
      </c>
      <c r="N969" s="114" t="s">
        <v>658</v>
      </c>
      <c r="V969" s="114" t="s">
        <v>1287</v>
      </c>
      <c r="W969">
        <v>6587</v>
      </c>
    </row>
    <row r="970" spans="7:23" ht="12.75">
      <c r="G970">
        <v>6491</v>
      </c>
      <c r="H970" s="114" t="s">
        <v>1218</v>
      </c>
      <c r="I970" s="114" t="s">
        <v>677</v>
      </c>
      <c r="L970">
        <v>24479</v>
      </c>
      <c r="M970" s="114" t="s">
        <v>2377</v>
      </c>
      <c r="N970" s="114" t="s">
        <v>658</v>
      </c>
      <c r="V970" s="114" t="s">
        <v>1288</v>
      </c>
      <c r="W970">
        <v>6590</v>
      </c>
    </row>
    <row r="971" spans="7:23" ht="12.75">
      <c r="G971">
        <v>6494</v>
      </c>
      <c r="H971" s="114" t="s">
        <v>1219</v>
      </c>
      <c r="I971" s="114" t="s">
        <v>677</v>
      </c>
      <c r="L971">
        <v>24480</v>
      </c>
      <c r="M971" s="114" t="s">
        <v>2378</v>
      </c>
      <c r="N971" s="114" t="s">
        <v>658</v>
      </c>
      <c r="V971" s="114" t="s">
        <v>5108</v>
      </c>
      <c r="W971">
        <v>418087</v>
      </c>
    </row>
    <row r="972" spans="7:23" ht="12.75">
      <c r="G972">
        <v>6497</v>
      </c>
      <c r="H972" s="114" t="s">
        <v>1220</v>
      </c>
      <c r="I972" s="114" t="s">
        <v>677</v>
      </c>
      <c r="L972">
        <v>24481</v>
      </c>
      <c r="M972" s="114" t="s">
        <v>2379</v>
      </c>
      <c r="N972" s="114" t="s">
        <v>658</v>
      </c>
      <c r="V972" s="114" t="s">
        <v>1289</v>
      </c>
      <c r="W972">
        <v>6593</v>
      </c>
    </row>
    <row r="973" spans="7:23" ht="12.75">
      <c r="G973">
        <v>6500</v>
      </c>
      <c r="H973" s="114" t="s">
        <v>1221</v>
      </c>
      <c r="I973" s="114" t="s">
        <v>677</v>
      </c>
      <c r="L973">
        <v>24482</v>
      </c>
      <c r="M973" s="114" t="s">
        <v>2380</v>
      </c>
      <c r="N973" s="114" t="s">
        <v>658</v>
      </c>
      <c r="V973" s="114" t="s">
        <v>1290</v>
      </c>
      <c r="W973">
        <v>10727</v>
      </c>
    </row>
    <row r="974" spans="7:23" ht="12.75">
      <c r="G974">
        <v>6503</v>
      </c>
      <c r="H974" s="114" t="s">
        <v>1222</v>
      </c>
      <c r="I974" s="114" t="s">
        <v>677</v>
      </c>
      <c r="L974">
        <v>24483</v>
      </c>
      <c r="M974" s="114" t="s">
        <v>2381</v>
      </c>
      <c r="N974" s="114" t="s">
        <v>658</v>
      </c>
      <c r="V974" s="114" t="s">
        <v>1291</v>
      </c>
      <c r="W974">
        <v>10726</v>
      </c>
    </row>
    <row r="975" spans="7:23" ht="12.75">
      <c r="G975">
        <v>6506</v>
      </c>
      <c r="H975" s="114" t="s">
        <v>1223</v>
      </c>
      <c r="I975" s="114" t="s">
        <v>677</v>
      </c>
      <c r="L975">
        <v>24484</v>
      </c>
      <c r="M975" s="114" t="s">
        <v>2382</v>
      </c>
      <c r="N975" s="114" t="s">
        <v>658</v>
      </c>
      <c r="V975" s="114" t="s">
        <v>1292</v>
      </c>
      <c r="W975">
        <v>10725</v>
      </c>
    </row>
    <row r="976" spans="7:23" ht="12.75">
      <c r="G976">
        <v>6509</v>
      </c>
      <c r="H976" s="114" t="s">
        <v>1224</v>
      </c>
      <c r="I976" s="114" t="s">
        <v>677</v>
      </c>
      <c r="L976">
        <v>24485</v>
      </c>
      <c r="M976" s="114" t="s">
        <v>2383</v>
      </c>
      <c r="N976" s="114" t="s">
        <v>658</v>
      </c>
      <c r="V976" s="114" t="s">
        <v>1293</v>
      </c>
      <c r="W976">
        <v>10724</v>
      </c>
    </row>
    <row r="977" spans="7:23" ht="12.75">
      <c r="G977">
        <v>10681</v>
      </c>
      <c r="H977" s="114" t="s">
        <v>1225</v>
      </c>
      <c r="I977" s="114" t="s">
        <v>677</v>
      </c>
      <c r="L977">
        <v>24486</v>
      </c>
      <c r="M977" s="114" t="s">
        <v>2384</v>
      </c>
      <c r="N977" s="114" t="s">
        <v>658</v>
      </c>
      <c r="V977" s="114" t="s">
        <v>1294</v>
      </c>
      <c r="W977">
        <v>10723</v>
      </c>
    </row>
    <row r="978" spans="7:23" ht="12.75">
      <c r="G978">
        <v>10682</v>
      </c>
      <c r="H978" s="114" t="s">
        <v>1226</v>
      </c>
      <c r="I978" s="114" t="s">
        <v>677</v>
      </c>
      <c r="L978">
        <v>24487</v>
      </c>
      <c r="M978" s="114" t="s">
        <v>2385</v>
      </c>
      <c r="N978" s="114" t="s">
        <v>658</v>
      </c>
      <c r="V978" s="114" t="s">
        <v>1295</v>
      </c>
      <c r="W978">
        <v>10722</v>
      </c>
    </row>
    <row r="979" spans="7:23" ht="12.75">
      <c r="G979">
        <v>6512</v>
      </c>
      <c r="H979" s="114" t="s">
        <v>1227</v>
      </c>
      <c r="I979" s="114" t="s">
        <v>677</v>
      </c>
      <c r="L979">
        <v>24488</v>
      </c>
      <c r="M979" s="114" t="s">
        <v>2386</v>
      </c>
      <c r="N979" s="114" t="s">
        <v>658</v>
      </c>
      <c r="V979" s="114" t="s">
        <v>1296</v>
      </c>
      <c r="W979">
        <v>10721</v>
      </c>
    </row>
    <row r="980" spans="7:23" ht="12.75">
      <c r="G980">
        <v>6515</v>
      </c>
      <c r="H980" s="114" t="s">
        <v>1228</v>
      </c>
      <c r="I980" s="114" t="s">
        <v>677</v>
      </c>
      <c r="L980">
        <v>24489</v>
      </c>
      <c r="M980" s="114" t="s">
        <v>2387</v>
      </c>
      <c r="N980" s="114" t="s">
        <v>658</v>
      </c>
      <c r="V980" s="114" t="s">
        <v>1297</v>
      </c>
      <c r="W980">
        <v>10720</v>
      </c>
    </row>
    <row r="981" spans="7:23" ht="12.75">
      <c r="G981">
        <v>6518</v>
      </c>
      <c r="H981" s="114" t="s">
        <v>1229</v>
      </c>
      <c r="I981" s="114" t="s">
        <v>677</v>
      </c>
      <c r="L981">
        <v>24490</v>
      </c>
      <c r="M981" s="114" t="s">
        <v>2388</v>
      </c>
      <c r="N981" s="114" t="s">
        <v>658</v>
      </c>
      <c r="V981" s="114" t="s">
        <v>1298</v>
      </c>
      <c r="W981">
        <v>10719</v>
      </c>
    </row>
    <row r="982" spans="7:23" ht="12.75">
      <c r="G982">
        <v>399280</v>
      </c>
      <c r="H982" s="114" t="s">
        <v>5106</v>
      </c>
      <c r="I982" s="114" t="s">
        <v>677</v>
      </c>
      <c r="L982">
        <v>24500</v>
      </c>
      <c r="M982" s="114" t="s">
        <v>2391</v>
      </c>
      <c r="N982" s="114" t="s">
        <v>658</v>
      </c>
      <c r="V982" s="114" t="s">
        <v>1299</v>
      </c>
      <c r="W982">
        <v>10718</v>
      </c>
    </row>
    <row r="983" spans="7:23" ht="12.75">
      <c r="G983">
        <v>6521</v>
      </c>
      <c r="H983" s="114" t="s">
        <v>1230</v>
      </c>
      <c r="I983" s="114" t="s">
        <v>677</v>
      </c>
      <c r="L983">
        <v>24501</v>
      </c>
      <c r="M983" s="114" t="s">
        <v>2392</v>
      </c>
      <c r="N983" s="114" t="s">
        <v>658</v>
      </c>
      <c r="V983" s="114" t="s">
        <v>1300</v>
      </c>
      <c r="W983">
        <v>10717</v>
      </c>
    </row>
    <row r="984" spans="7:23" ht="12.75">
      <c r="G984">
        <v>6524</v>
      </c>
      <c r="H984" s="114" t="s">
        <v>1231</v>
      </c>
      <c r="I984" s="114" t="s">
        <v>677</v>
      </c>
      <c r="L984">
        <v>24510</v>
      </c>
      <c r="M984" s="114" t="s">
        <v>2393</v>
      </c>
      <c r="N984" s="114" t="s">
        <v>658</v>
      </c>
      <c r="V984" s="114" t="s">
        <v>1301</v>
      </c>
      <c r="W984">
        <v>227773</v>
      </c>
    </row>
    <row r="985" spans="7:23" ht="12.75">
      <c r="G985">
        <v>6527</v>
      </c>
      <c r="H985" s="114" t="s">
        <v>1232</v>
      </c>
      <c r="I985" s="114" t="s">
        <v>677</v>
      </c>
      <c r="L985">
        <v>24511</v>
      </c>
      <c r="M985" s="114" t="s">
        <v>2394</v>
      </c>
      <c r="N985" s="114" t="s">
        <v>658</v>
      </c>
      <c r="V985" s="114" t="s">
        <v>1302</v>
      </c>
      <c r="W985">
        <v>10729</v>
      </c>
    </row>
    <row r="986" spans="7:23" ht="12.75">
      <c r="G986">
        <v>6530</v>
      </c>
      <c r="H986" s="114" t="s">
        <v>1233</v>
      </c>
      <c r="I986" s="114" t="s">
        <v>677</v>
      </c>
      <c r="L986">
        <v>24512</v>
      </c>
      <c r="M986" s="114" t="s">
        <v>2409</v>
      </c>
      <c r="N986" s="114" t="s">
        <v>658</v>
      </c>
      <c r="V986" s="114" t="s">
        <v>1303</v>
      </c>
      <c r="W986">
        <v>10728</v>
      </c>
    </row>
    <row r="987" spans="7:23" ht="12.75">
      <c r="G987">
        <v>6533</v>
      </c>
      <c r="H987" s="114" t="s">
        <v>1234</v>
      </c>
      <c r="I987" s="114" t="s">
        <v>677</v>
      </c>
      <c r="L987">
        <v>24513</v>
      </c>
      <c r="M987" s="114" t="s">
        <v>2416</v>
      </c>
      <c r="N987" s="114" t="s">
        <v>658</v>
      </c>
      <c r="V987" s="114" t="s">
        <v>1304</v>
      </c>
      <c r="W987">
        <v>6599</v>
      </c>
    </row>
    <row r="988" spans="7:23" ht="12.75">
      <c r="G988">
        <v>10684</v>
      </c>
      <c r="H988" s="114" t="s">
        <v>1235</v>
      </c>
      <c r="I988" s="114" t="s">
        <v>677</v>
      </c>
      <c r="L988">
        <v>24514</v>
      </c>
      <c r="M988" s="114" t="s">
        <v>2417</v>
      </c>
      <c r="N988" s="114" t="s">
        <v>658</v>
      </c>
      <c r="V988" s="114" t="s">
        <v>1305</v>
      </c>
      <c r="W988">
        <v>227777</v>
      </c>
    </row>
    <row r="989" spans="7:23" ht="12.75">
      <c r="G989">
        <v>10683</v>
      </c>
      <c r="H989" s="114" t="s">
        <v>1236</v>
      </c>
      <c r="I989" s="114" t="s">
        <v>677</v>
      </c>
      <c r="L989">
        <v>24515</v>
      </c>
      <c r="M989" s="114" t="s">
        <v>2530</v>
      </c>
      <c r="N989" s="114" t="s">
        <v>658</v>
      </c>
      <c r="V989" s="114" t="s">
        <v>1306</v>
      </c>
      <c r="W989">
        <v>6602</v>
      </c>
    </row>
    <row r="990" spans="7:23" ht="12.75">
      <c r="G990">
        <v>6536</v>
      </c>
      <c r="H990" s="114" t="s">
        <v>1237</v>
      </c>
      <c r="I990" s="114" t="s">
        <v>677</v>
      </c>
      <c r="L990">
        <v>24516</v>
      </c>
      <c r="M990" s="114" t="s">
        <v>2531</v>
      </c>
      <c r="N990" s="114" t="s">
        <v>658</v>
      </c>
      <c r="V990" s="114" t="s">
        <v>1307</v>
      </c>
      <c r="W990">
        <v>6605</v>
      </c>
    </row>
    <row r="991" spans="7:23" ht="12.75">
      <c r="G991">
        <v>227789</v>
      </c>
      <c r="H991" s="114" t="s">
        <v>1238</v>
      </c>
      <c r="I991" s="114" t="s">
        <v>677</v>
      </c>
      <c r="L991">
        <v>24517</v>
      </c>
      <c r="M991" s="114" t="s">
        <v>2532</v>
      </c>
      <c r="N991" s="114" t="s">
        <v>658</v>
      </c>
      <c r="V991" s="114" t="s">
        <v>1308</v>
      </c>
      <c r="W991">
        <v>227733</v>
      </c>
    </row>
    <row r="992" spans="7:23" ht="12.75">
      <c r="G992">
        <v>6539</v>
      </c>
      <c r="H992" s="114" t="s">
        <v>1239</v>
      </c>
      <c r="I992" s="114" t="s">
        <v>677</v>
      </c>
      <c r="L992">
        <v>24518</v>
      </c>
      <c r="M992" s="114" t="s">
        <v>2534</v>
      </c>
      <c r="N992" s="114" t="s">
        <v>658</v>
      </c>
      <c r="V992" s="114" t="s">
        <v>1309</v>
      </c>
      <c r="W992">
        <v>10730</v>
      </c>
    </row>
    <row r="993" spans="7:23" ht="12.75">
      <c r="G993">
        <v>10687</v>
      </c>
      <c r="H993" s="114" t="s">
        <v>1240</v>
      </c>
      <c r="I993" s="114" t="s">
        <v>677</v>
      </c>
      <c r="L993">
        <v>24519</v>
      </c>
      <c r="M993" s="114" t="s">
        <v>2591</v>
      </c>
      <c r="N993" s="114" t="s">
        <v>658</v>
      </c>
      <c r="V993" s="114" t="s">
        <v>1310</v>
      </c>
      <c r="W993">
        <v>10871</v>
      </c>
    </row>
    <row r="994" spans="7:23" ht="12.75">
      <c r="G994">
        <v>10686</v>
      </c>
      <c r="H994" s="114" t="s">
        <v>1241</v>
      </c>
      <c r="I994" s="114" t="s">
        <v>677</v>
      </c>
      <c r="L994">
        <v>24520</v>
      </c>
      <c r="M994" s="114" t="s">
        <v>2667</v>
      </c>
      <c r="N994" s="114" t="s">
        <v>658</v>
      </c>
      <c r="V994" s="114" t="s">
        <v>1311</v>
      </c>
      <c r="W994">
        <v>10872</v>
      </c>
    </row>
    <row r="995" spans="7:23" ht="12.75">
      <c r="G995">
        <v>10685</v>
      </c>
      <c r="H995" s="114" t="s">
        <v>1242</v>
      </c>
      <c r="I995" s="114" t="s">
        <v>677</v>
      </c>
      <c r="L995">
        <v>24521</v>
      </c>
      <c r="M995" s="114" t="s">
        <v>2698</v>
      </c>
      <c r="N995" s="114" t="s">
        <v>658</v>
      </c>
      <c r="V995" s="114" t="s">
        <v>1312</v>
      </c>
      <c r="W995">
        <v>10873</v>
      </c>
    </row>
    <row r="996" spans="7:23" ht="12.75">
      <c r="G996">
        <v>6542</v>
      </c>
      <c r="H996" s="114" t="s">
        <v>1243</v>
      </c>
      <c r="I996" s="114" t="s">
        <v>677</v>
      </c>
      <c r="L996">
        <v>24522</v>
      </c>
      <c r="M996" s="114" t="s">
        <v>2699</v>
      </c>
      <c r="N996" s="114" t="s">
        <v>658</v>
      </c>
      <c r="V996" s="114" t="s">
        <v>1313</v>
      </c>
      <c r="W996">
        <v>10874</v>
      </c>
    </row>
    <row r="997" spans="7:23" ht="12.75">
      <c r="G997">
        <v>359272</v>
      </c>
      <c r="H997" s="114" t="s">
        <v>4804</v>
      </c>
      <c r="I997" s="114" t="s">
        <v>677</v>
      </c>
      <c r="L997">
        <v>24523</v>
      </c>
      <c r="M997" s="114" t="s">
        <v>2715</v>
      </c>
      <c r="N997" s="114" t="s">
        <v>658</v>
      </c>
      <c r="V997" s="114" t="s">
        <v>1314</v>
      </c>
      <c r="W997">
        <v>10875</v>
      </c>
    </row>
    <row r="998" spans="7:23" ht="12.75">
      <c r="G998">
        <v>227793</v>
      </c>
      <c r="H998" s="114" t="s">
        <v>1244</v>
      </c>
      <c r="I998" s="114" t="s">
        <v>677</v>
      </c>
      <c r="L998">
        <v>24524</v>
      </c>
      <c r="M998" s="114" t="s">
        <v>2721</v>
      </c>
      <c r="N998" s="114" t="s">
        <v>658</v>
      </c>
      <c r="V998" s="114" t="s">
        <v>5109</v>
      </c>
      <c r="W998">
        <v>419673</v>
      </c>
    </row>
    <row r="999" spans="7:23" ht="12.75">
      <c r="G999">
        <v>6545</v>
      </c>
      <c r="H999" s="114" t="s">
        <v>1245</v>
      </c>
      <c r="I999" s="114" t="s">
        <v>677</v>
      </c>
      <c r="L999">
        <v>24525</v>
      </c>
      <c r="M999" s="114" t="s">
        <v>2728</v>
      </c>
      <c r="N999" s="114" t="s">
        <v>658</v>
      </c>
      <c r="V999" s="114" t="s">
        <v>1315</v>
      </c>
      <c r="W999">
        <v>10877</v>
      </c>
    </row>
    <row r="1000" spans="7:23" ht="12.75">
      <c r="G1000">
        <v>10688</v>
      </c>
      <c r="H1000" s="114" t="s">
        <v>1246</v>
      </c>
      <c r="I1000" s="114" t="s">
        <v>677</v>
      </c>
      <c r="L1000">
        <v>24526</v>
      </c>
      <c r="M1000" s="114" t="s">
        <v>2733</v>
      </c>
      <c r="N1000" s="114" t="s">
        <v>658</v>
      </c>
      <c r="V1000" s="114" t="s">
        <v>1316</v>
      </c>
      <c r="W1000">
        <v>10878</v>
      </c>
    </row>
    <row r="1001" spans="7:23" ht="12.75">
      <c r="G1001">
        <v>6548</v>
      </c>
      <c r="H1001" s="114" t="s">
        <v>1247</v>
      </c>
      <c r="I1001" s="114" t="s">
        <v>677</v>
      </c>
      <c r="L1001">
        <v>24527</v>
      </c>
      <c r="M1001" s="114" t="s">
        <v>2738</v>
      </c>
      <c r="N1001" s="114" t="s">
        <v>658</v>
      </c>
      <c r="V1001" s="114" t="s">
        <v>1317</v>
      </c>
      <c r="W1001">
        <v>10879</v>
      </c>
    </row>
    <row r="1002" spans="7:23" ht="12.75">
      <c r="G1002">
        <v>6551</v>
      </c>
      <c r="H1002" s="114" t="s">
        <v>1248</v>
      </c>
      <c r="I1002" s="114" t="s">
        <v>677</v>
      </c>
      <c r="L1002">
        <v>24528</v>
      </c>
      <c r="M1002" s="114" t="s">
        <v>2740</v>
      </c>
      <c r="N1002" s="114" t="s">
        <v>658</v>
      </c>
      <c r="V1002" s="114" t="s">
        <v>1318</v>
      </c>
      <c r="W1002">
        <v>10880</v>
      </c>
    </row>
    <row r="1003" spans="7:23" ht="12.75">
      <c r="G1003">
        <v>10689</v>
      </c>
      <c r="H1003" s="114" t="s">
        <v>1249</v>
      </c>
      <c r="I1003" s="114" t="s">
        <v>677</v>
      </c>
      <c r="L1003">
        <v>24529</v>
      </c>
      <c r="M1003" s="114" t="s">
        <v>2755</v>
      </c>
      <c r="N1003" s="114" t="s">
        <v>658</v>
      </c>
      <c r="V1003" s="114" t="s">
        <v>1319</v>
      </c>
      <c r="W1003">
        <v>10881</v>
      </c>
    </row>
    <row r="1004" spans="7:23" ht="12.75">
      <c r="G1004">
        <v>6554</v>
      </c>
      <c r="H1004" s="114" t="s">
        <v>1250</v>
      </c>
      <c r="I1004" s="114" t="s">
        <v>677</v>
      </c>
      <c r="L1004">
        <v>24530</v>
      </c>
      <c r="M1004" s="114" t="s">
        <v>2756</v>
      </c>
      <c r="N1004" s="114" t="s">
        <v>658</v>
      </c>
      <c r="V1004" s="114" t="s">
        <v>1320</v>
      </c>
      <c r="W1004">
        <v>227981</v>
      </c>
    </row>
    <row r="1005" spans="7:23" ht="12.75">
      <c r="G1005">
        <v>6557</v>
      </c>
      <c r="H1005" s="114" t="s">
        <v>1251</v>
      </c>
      <c r="I1005" s="114" t="s">
        <v>677</v>
      </c>
      <c r="L1005">
        <v>24531</v>
      </c>
      <c r="M1005" s="114" t="s">
        <v>2761</v>
      </c>
      <c r="N1005" s="114" t="s">
        <v>658</v>
      </c>
      <c r="V1005" s="114" t="s">
        <v>1321</v>
      </c>
      <c r="W1005">
        <v>10882</v>
      </c>
    </row>
    <row r="1006" spans="7:23" ht="12.75">
      <c r="G1006">
        <v>6560</v>
      </c>
      <c r="H1006" s="114" t="s">
        <v>1252</v>
      </c>
      <c r="I1006" s="114" t="s">
        <v>677</v>
      </c>
      <c r="L1006">
        <v>24532</v>
      </c>
      <c r="M1006" s="114" t="s">
        <v>2765</v>
      </c>
      <c r="N1006" s="114" t="s">
        <v>658</v>
      </c>
      <c r="V1006" s="114" t="s">
        <v>1322</v>
      </c>
      <c r="W1006">
        <v>10883</v>
      </c>
    </row>
    <row r="1007" spans="7:23" ht="12.75">
      <c r="G1007">
        <v>10690</v>
      </c>
      <c r="H1007" s="114" t="s">
        <v>1253</v>
      </c>
      <c r="I1007" s="114" t="s">
        <v>677</v>
      </c>
      <c r="L1007">
        <v>24533</v>
      </c>
      <c r="M1007" s="114" t="s">
        <v>2766</v>
      </c>
      <c r="N1007" s="114" t="s">
        <v>658</v>
      </c>
      <c r="V1007" s="114" t="s">
        <v>1323</v>
      </c>
      <c r="W1007">
        <v>227985</v>
      </c>
    </row>
    <row r="1008" spans="7:23" ht="12.75">
      <c r="G1008">
        <v>6563</v>
      </c>
      <c r="H1008" s="114" t="s">
        <v>1254</v>
      </c>
      <c r="I1008" s="114" t="s">
        <v>677</v>
      </c>
      <c r="L1008">
        <v>24534</v>
      </c>
      <c r="M1008" s="114" t="s">
        <v>2767</v>
      </c>
      <c r="N1008" s="114" t="s">
        <v>658</v>
      </c>
      <c r="V1008" s="114" t="s">
        <v>1324</v>
      </c>
      <c r="W1008">
        <v>10884</v>
      </c>
    </row>
    <row r="1009" spans="7:23" ht="12.75">
      <c r="G1009">
        <v>6566</v>
      </c>
      <c r="H1009" s="114" t="s">
        <v>1255</v>
      </c>
      <c r="I1009" s="114" t="s">
        <v>677</v>
      </c>
      <c r="L1009">
        <v>24535</v>
      </c>
      <c r="M1009" s="114" t="s">
        <v>2770</v>
      </c>
      <c r="N1009" s="114" t="s">
        <v>658</v>
      </c>
      <c r="V1009" s="114" t="s">
        <v>1325</v>
      </c>
      <c r="W1009">
        <v>205916</v>
      </c>
    </row>
    <row r="1010" spans="7:23" ht="12.75">
      <c r="G1010">
        <v>6569</v>
      </c>
      <c r="H1010" s="114" t="s">
        <v>1256</v>
      </c>
      <c r="I1010" s="114" t="s">
        <v>677</v>
      </c>
      <c r="L1010">
        <v>24536</v>
      </c>
      <c r="M1010" s="114" t="s">
        <v>2771</v>
      </c>
      <c r="N1010" s="114" t="s">
        <v>658</v>
      </c>
      <c r="V1010" s="114" t="s">
        <v>1326</v>
      </c>
      <c r="W1010">
        <v>10885</v>
      </c>
    </row>
    <row r="1011" spans="7:23" ht="12.75">
      <c r="G1011">
        <v>6572</v>
      </c>
      <c r="H1011" s="114" t="s">
        <v>1257</v>
      </c>
      <c r="I1011" s="114" t="s">
        <v>677</v>
      </c>
      <c r="L1011">
        <v>24537</v>
      </c>
      <c r="M1011" s="114" t="s">
        <v>2772</v>
      </c>
      <c r="N1011" s="114" t="s">
        <v>658</v>
      </c>
      <c r="V1011" s="114" t="s">
        <v>1327</v>
      </c>
      <c r="W1011">
        <v>10886</v>
      </c>
    </row>
    <row r="1012" spans="7:23" ht="12.75">
      <c r="G1012">
        <v>10692</v>
      </c>
      <c r="H1012" s="114" t="s">
        <v>1258</v>
      </c>
      <c r="I1012" s="114" t="s">
        <v>677</v>
      </c>
      <c r="L1012">
        <v>24538</v>
      </c>
      <c r="M1012" s="114" t="s">
        <v>2775</v>
      </c>
      <c r="N1012" s="114" t="s">
        <v>658</v>
      </c>
      <c r="V1012" s="114" t="s">
        <v>1328</v>
      </c>
      <c r="W1012">
        <v>10887</v>
      </c>
    </row>
    <row r="1013" spans="7:23" ht="12.75">
      <c r="G1013">
        <v>10691</v>
      </c>
      <c r="H1013" s="114" t="s">
        <v>1259</v>
      </c>
      <c r="I1013" s="114" t="s">
        <v>677</v>
      </c>
      <c r="L1013">
        <v>24539</v>
      </c>
      <c r="M1013" s="114" t="s">
        <v>2874</v>
      </c>
      <c r="N1013" s="114" t="s">
        <v>658</v>
      </c>
      <c r="V1013" s="114" t="s">
        <v>1329</v>
      </c>
      <c r="W1013">
        <v>10888</v>
      </c>
    </row>
    <row r="1014" spans="7:23" ht="12.75">
      <c r="G1014">
        <v>6575</v>
      </c>
      <c r="H1014" s="114" t="s">
        <v>1260</v>
      </c>
      <c r="I1014" s="114" t="s">
        <v>677</v>
      </c>
      <c r="L1014">
        <v>24540</v>
      </c>
      <c r="M1014" s="114" t="s">
        <v>2893</v>
      </c>
      <c r="N1014" s="114" t="s">
        <v>658</v>
      </c>
      <c r="V1014" s="114" t="s">
        <v>1330</v>
      </c>
      <c r="W1014">
        <v>10889</v>
      </c>
    </row>
    <row r="1015" spans="7:23" ht="12.75">
      <c r="G1015">
        <v>227757</v>
      </c>
      <c r="H1015" s="114" t="s">
        <v>1261</v>
      </c>
      <c r="I1015" s="114" t="s">
        <v>677</v>
      </c>
      <c r="L1015">
        <v>24541</v>
      </c>
      <c r="M1015" s="114" t="s">
        <v>3022</v>
      </c>
      <c r="N1015" s="114" t="s">
        <v>658</v>
      </c>
      <c r="V1015" s="114" t="s">
        <v>1331</v>
      </c>
      <c r="W1015">
        <v>10890</v>
      </c>
    </row>
    <row r="1016" spans="7:23" ht="12.75">
      <c r="G1016">
        <v>10693</v>
      </c>
      <c r="H1016" s="114" t="s">
        <v>1262</v>
      </c>
      <c r="I1016" s="114" t="s">
        <v>677</v>
      </c>
      <c r="L1016">
        <v>24542</v>
      </c>
      <c r="M1016" s="114" t="s">
        <v>3032</v>
      </c>
      <c r="N1016" s="114" t="s">
        <v>658</v>
      </c>
      <c r="V1016" s="114" t="s">
        <v>1332</v>
      </c>
      <c r="W1016">
        <v>10891</v>
      </c>
    </row>
    <row r="1017" spans="7:23" ht="12.75">
      <c r="G1017">
        <v>6578</v>
      </c>
      <c r="H1017" s="114" t="s">
        <v>1263</v>
      </c>
      <c r="I1017" s="114" t="s">
        <v>677</v>
      </c>
      <c r="L1017">
        <v>24543</v>
      </c>
      <c r="M1017" s="114" t="s">
        <v>3058</v>
      </c>
      <c r="N1017" s="114" t="s">
        <v>658</v>
      </c>
      <c r="V1017" s="114" t="s">
        <v>1333</v>
      </c>
      <c r="W1017">
        <v>10892</v>
      </c>
    </row>
    <row r="1018" spans="7:23" ht="12.75">
      <c r="G1018">
        <v>227761</v>
      </c>
      <c r="H1018" s="114" t="s">
        <v>1264</v>
      </c>
      <c r="I1018" s="114" t="s">
        <v>677</v>
      </c>
      <c r="L1018">
        <v>24544</v>
      </c>
      <c r="M1018" s="114" t="s">
        <v>3059</v>
      </c>
      <c r="N1018" s="114" t="s">
        <v>658</v>
      </c>
      <c r="V1018" s="114" t="s">
        <v>1334</v>
      </c>
      <c r="W1018">
        <v>10893</v>
      </c>
    </row>
    <row r="1019" spans="7:23" ht="12.75">
      <c r="G1019">
        <v>10695</v>
      </c>
      <c r="H1019" s="114" t="s">
        <v>1265</v>
      </c>
      <c r="I1019" s="114" t="s">
        <v>677</v>
      </c>
      <c r="L1019">
        <v>24545</v>
      </c>
      <c r="M1019" s="114" t="s">
        <v>3060</v>
      </c>
      <c r="N1019" s="114" t="s">
        <v>658</v>
      </c>
      <c r="V1019" s="114" t="s">
        <v>1335</v>
      </c>
      <c r="W1019">
        <v>10894</v>
      </c>
    </row>
    <row r="1020" spans="7:23" ht="12.75">
      <c r="G1020">
        <v>10694</v>
      </c>
      <c r="H1020" s="114" t="s">
        <v>1266</v>
      </c>
      <c r="I1020" s="114" t="s">
        <v>677</v>
      </c>
      <c r="L1020">
        <v>24546</v>
      </c>
      <c r="M1020" s="114" t="s">
        <v>3062</v>
      </c>
      <c r="N1020" s="114" t="s">
        <v>658</v>
      </c>
      <c r="V1020" s="114" t="s">
        <v>1336</v>
      </c>
      <c r="W1020">
        <v>10895</v>
      </c>
    </row>
    <row r="1021" spans="7:23" ht="12.75">
      <c r="G1021">
        <v>398069</v>
      </c>
      <c r="H1021" s="114" t="s">
        <v>5107</v>
      </c>
      <c r="I1021" s="114" t="s">
        <v>677</v>
      </c>
      <c r="L1021">
        <v>24547</v>
      </c>
      <c r="M1021" s="114" t="s">
        <v>3066</v>
      </c>
      <c r="N1021" s="114" t="s">
        <v>658</v>
      </c>
      <c r="V1021" s="114" t="s">
        <v>1337</v>
      </c>
      <c r="W1021">
        <v>10896</v>
      </c>
    </row>
    <row r="1022" spans="7:23" ht="12.75">
      <c r="G1022">
        <v>6581</v>
      </c>
      <c r="H1022" s="114" t="s">
        <v>1267</v>
      </c>
      <c r="I1022" s="114" t="s">
        <v>677</v>
      </c>
      <c r="L1022">
        <v>24548</v>
      </c>
      <c r="M1022" s="114" t="s">
        <v>3067</v>
      </c>
      <c r="N1022" s="114" t="s">
        <v>658</v>
      </c>
      <c r="V1022" s="114" t="s">
        <v>1338</v>
      </c>
      <c r="W1022">
        <v>10897</v>
      </c>
    </row>
    <row r="1023" spans="7:23" ht="12.75">
      <c r="G1023">
        <v>227765</v>
      </c>
      <c r="H1023" s="114" t="s">
        <v>1268</v>
      </c>
      <c r="I1023" s="114" t="s">
        <v>677</v>
      </c>
      <c r="L1023">
        <v>24549</v>
      </c>
      <c r="M1023" s="114" t="s">
        <v>3069</v>
      </c>
      <c r="N1023" s="114" t="s">
        <v>658</v>
      </c>
      <c r="V1023" s="114" t="s">
        <v>1339</v>
      </c>
      <c r="W1023">
        <v>10898</v>
      </c>
    </row>
    <row r="1024" spans="7:23" ht="12.75">
      <c r="G1024">
        <v>10711</v>
      </c>
      <c r="H1024" s="114" t="s">
        <v>1269</v>
      </c>
      <c r="I1024" s="114" t="s">
        <v>677</v>
      </c>
      <c r="L1024">
        <v>24550</v>
      </c>
      <c r="M1024" s="114" t="s">
        <v>3070</v>
      </c>
      <c r="N1024" s="114" t="s">
        <v>658</v>
      </c>
      <c r="V1024" s="114" t="s">
        <v>1340</v>
      </c>
      <c r="W1024">
        <v>227989</v>
      </c>
    </row>
    <row r="1025" spans="7:23" ht="12.75">
      <c r="G1025">
        <v>10710</v>
      </c>
      <c r="H1025" s="114" t="s">
        <v>1270</v>
      </c>
      <c r="I1025" s="114" t="s">
        <v>677</v>
      </c>
      <c r="L1025">
        <v>24551</v>
      </c>
      <c r="M1025" s="114" t="s">
        <v>3072</v>
      </c>
      <c r="N1025" s="114" t="s">
        <v>658</v>
      </c>
      <c r="V1025" s="114" t="s">
        <v>1341</v>
      </c>
      <c r="W1025">
        <v>10899</v>
      </c>
    </row>
    <row r="1026" spans="7:23" ht="12.75">
      <c r="G1026">
        <v>10709</v>
      </c>
      <c r="H1026" s="114" t="s">
        <v>1271</v>
      </c>
      <c r="I1026" s="114" t="s">
        <v>677</v>
      </c>
      <c r="L1026">
        <v>24552</v>
      </c>
      <c r="M1026" s="114" t="s">
        <v>3073</v>
      </c>
      <c r="N1026" s="114" t="s">
        <v>658</v>
      </c>
      <c r="V1026" s="114" t="s">
        <v>1342</v>
      </c>
      <c r="W1026">
        <v>10900</v>
      </c>
    </row>
    <row r="1027" spans="7:23" ht="12.75">
      <c r="G1027">
        <v>10708</v>
      </c>
      <c r="H1027" s="114" t="s">
        <v>1272</v>
      </c>
      <c r="I1027" s="114" t="s">
        <v>677</v>
      </c>
      <c r="L1027">
        <v>24553</v>
      </c>
      <c r="M1027" s="114" t="s">
        <v>3077</v>
      </c>
      <c r="N1027" s="114" t="s">
        <v>658</v>
      </c>
      <c r="V1027" s="114" t="s">
        <v>1343</v>
      </c>
      <c r="W1027">
        <v>10901</v>
      </c>
    </row>
    <row r="1028" spans="7:23" ht="12.75">
      <c r="G1028">
        <v>10707</v>
      </c>
      <c r="H1028" s="114" t="s">
        <v>1273</v>
      </c>
      <c r="I1028" s="114" t="s">
        <v>677</v>
      </c>
      <c r="L1028">
        <v>24554</v>
      </c>
      <c r="M1028" s="114" t="s">
        <v>3079</v>
      </c>
      <c r="N1028" s="114" t="s">
        <v>658</v>
      </c>
      <c r="V1028" s="114" t="s">
        <v>1344</v>
      </c>
      <c r="W1028">
        <v>10902</v>
      </c>
    </row>
    <row r="1029" spans="7:23" ht="12.75">
      <c r="G1029">
        <v>10706</v>
      </c>
      <c r="H1029" s="114" t="s">
        <v>1274</v>
      </c>
      <c r="I1029" s="114" t="s">
        <v>677</v>
      </c>
      <c r="L1029">
        <v>24555</v>
      </c>
      <c r="M1029" s="114" t="s">
        <v>3080</v>
      </c>
      <c r="N1029" s="114" t="s">
        <v>658</v>
      </c>
      <c r="V1029" s="114" t="s">
        <v>1345</v>
      </c>
      <c r="W1029">
        <v>227993</v>
      </c>
    </row>
    <row r="1030" spans="7:23" ht="12.75">
      <c r="G1030">
        <v>10705</v>
      </c>
      <c r="H1030" s="114" t="s">
        <v>1275</v>
      </c>
      <c r="I1030" s="114" t="s">
        <v>677</v>
      </c>
      <c r="L1030">
        <v>24556</v>
      </c>
      <c r="M1030" s="114" t="s">
        <v>3090</v>
      </c>
      <c r="N1030" s="114" t="s">
        <v>658</v>
      </c>
      <c r="V1030" s="114" t="s">
        <v>1346</v>
      </c>
      <c r="W1030">
        <v>10903</v>
      </c>
    </row>
    <row r="1031" spans="7:23" ht="12.75">
      <c r="G1031">
        <v>10704</v>
      </c>
      <c r="H1031" s="114" t="s">
        <v>1276</v>
      </c>
      <c r="I1031" s="114" t="s">
        <v>677</v>
      </c>
      <c r="L1031">
        <v>24557</v>
      </c>
      <c r="M1031" s="114" t="s">
        <v>3095</v>
      </c>
      <c r="N1031" s="114" t="s">
        <v>658</v>
      </c>
      <c r="V1031" s="114" t="s">
        <v>1347</v>
      </c>
      <c r="W1031">
        <v>10904</v>
      </c>
    </row>
    <row r="1032" spans="7:23" ht="12.75">
      <c r="G1032">
        <v>10703</v>
      </c>
      <c r="H1032" s="114" t="s">
        <v>1277</v>
      </c>
      <c r="I1032" s="114" t="s">
        <v>677</v>
      </c>
      <c r="L1032">
        <v>24558</v>
      </c>
      <c r="M1032" s="114" t="s">
        <v>3099</v>
      </c>
      <c r="N1032" s="114" t="s">
        <v>658</v>
      </c>
      <c r="V1032" s="114" t="s">
        <v>1348</v>
      </c>
      <c r="W1032">
        <v>10905</v>
      </c>
    </row>
    <row r="1033" spans="7:23" ht="12.75">
      <c r="G1033">
        <v>10702</v>
      </c>
      <c r="H1033" s="114" t="s">
        <v>1278</v>
      </c>
      <c r="I1033" s="114" t="s">
        <v>677</v>
      </c>
      <c r="L1033">
        <v>24559</v>
      </c>
      <c r="M1033" s="114" t="s">
        <v>3101</v>
      </c>
      <c r="N1033" s="114" t="s">
        <v>658</v>
      </c>
      <c r="V1033" s="114" t="s">
        <v>1349</v>
      </c>
      <c r="W1033">
        <v>10906</v>
      </c>
    </row>
    <row r="1034" spans="7:23" ht="12.75">
      <c r="G1034">
        <v>10701</v>
      </c>
      <c r="H1034" s="114" t="s">
        <v>1279</v>
      </c>
      <c r="I1034" s="114" t="s">
        <v>677</v>
      </c>
      <c r="L1034">
        <v>24560</v>
      </c>
      <c r="M1034" s="114" t="s">
        <v>3103</v>
      </c>
      <c r="N1034" s="114" t="s">
        <v>658</v>
      </c>
      <c r="V1034" s="114" t="s">
        <v>1350</v>
      </c>
      <c r="W1034">
        <v>227997</v>
      </c>
    </row>
    <row r="1035" spans="7:23" ht="12.75">
      <c r="G1035">
        <v>10700</v>
      </c>
      <c r="H1035" s="114" t="s">
        <v>1280</v>
      </c>
      <c r="I1035" s="114" t="s">
        <v>677</v>
      </c>
      <c r="L1035">
        <v>24561</v>
      </c>
      <c r="M1035" s="114" t="s">
        <v>3105</v>
      </c>
      <c r="N1035" s="114" t="s">
        <v>658</v>
      </c>
      <c r="V1035" s="114" t="s">
        <v>1351</v>
      </c>
      <c r="W1035">
        <v>10907</v>
      </c>
    </row>
    <row r="1036" spans="7:23" ht="12.75">
      <c r="G1036">
        <v>10699</v>
      </c>
      <c r="H1036" s="114" t="s">
        <v>1281</v>
      </c>
      <c r="I1036" s="114" t="s">
        <v>677</v>
      </c>
      <c r="L1036">
        <v>24562</v>
      </c>
      <c r="M1036" s="114" t="s">
        <v>3108</v>
      </c>
      <c r="N1036" s="114" t="s">
        <v>658</v>
      </c>
      <c r="V1036" s="114" t="s">
        <v>1352</v>
      </c>
      <c r="W1036">
        <v>10908</v>
      </c>
    </row>
    <row r="1037" spans="7:23" ht="12.75">
      <c r="G1037">
        <v>330469</v>
      </c>
      <c r="H1037" s="114" t="s">
        <v>4735</v>
      </c>
      <c r="I1037" s="114" t="s">
        <v>677</v>
      </c>
      <c r="L1037">
        <v>24563</v>
      </c>
      <c r="M1037" s="114" t="s">
        <v>3109</v>
      </c>
      <c r="N1037" s="114" t="s">
        <v>658</v>
      </c>
      <c r="V1037" s="114" t="s">
        <v>1353</v>
      </c>
      <c r="W1037">
        <v>10909</v>
      </c>
    </row>
    <row r="1038" spans="7:23" ht="12.75">
      <c r="G1038">
        <v>339072</v>
      </c>
      <c r="H1038" s="114" t="s">
        <v>4736</v>
      </c>
      <c r="I1038" s="114" t="s">
        <v>677</v>
      </c>
      <c r="L1038">
        <v>24564</v>
      </c>
      <c r="M1038" s="114" t="s">
        <v>3113</v>
      </c>
      <c r="N1038" s="114" t="s">
        <v>658</v>
      </c>
      <c r="V1038" s="114" t="s">
        <v>1354</v>
      </c>
      <c r="W1038">
        <v>10910</v>
      </c>
    </row>
    <row r="1039" spans="7:23" ht="12.75">
      <c r="G1039">
        <v>10698</v>
      </c>
      <c r="H1039" s="114" t="s">
        <v>1282</v>
      </c>
      <c r="I1039" s="114" t="s">
        <v>677</v>
      </c>
      <c r="L1039">
        <v>24565</v>
      </c>
      <c r="M1039" s="114" t="s">
        <v>3116</v>
      </c>
      <c r="N1039" s="114" t="s">
        <v>658</v>
      </c>
      <c r="V1039" s="114" t="s">
        <v>5110</v>
      </c>
      <c r="W1039">
        <v>412279</v>
      </c>
    </row>
    <row r="1040" spans="7:23" ht="12.75">
      <c r="G1040">
        <v>10697</v>
      </c>
      <c r="H1040" s="114" t="s">
        <v>1283</v>
      </c>
      <c r="I1040" s="114" t="s">
        <v>677</v>
      </c>
      <c r="L1040">
        <v>24568</v>
      </c>
      <c r="M1040" s="114" t="s">
        <v>3120</v>
      </c>
      <c r="N1040" s="114" t="s">
        <v>658</v>
      </c>
      <c r="V1040" s="114" t="s">
        <v>1355</v>
      </c>
      <c r="W1040">
        <v>10911</v>
      </c>
    </row>
    <row r="1041" spans="7:23" ht="12.75">
      <c r="G1041">
        <v>10696</v>
      </c>
      <c r="H1041" s="114" t="s">
        <v>1284</v>
      </c>
      <c r="I1041" s="114" t="s">
        <v>677</v>
      </c>
      <c r="L1041">
        <v>24569</v>
      </c>
      <c r="M1041" s="114" t="s">
        <v>3121</v>
      </c>
      <c r="N1041" s="114" t="s">
        <v>658</v>
      </c>
      <c r="V1041" s="114" t="s">
        <v>1356</v>
      </c>
      <c r="W1041">
        <v>228001</v>
      </c>
    </row>
    <row r="1042" spans="7:23" ht="12.75">
      <c r="G1042">
        <v>6584</v>
      </c>
      <c r="H1042" s="114" t="s">
        <v>1285</v>
      </c>
      <c r="I1042" s="114" t="s">
        <v>677</v>
      </c>
      <c r="L1042">
        <v>24570</v>
      </c>
      <c r="M1042" s="114" t="s">
        <v>3122</v>
      </c>
      <c r="N1042" s="114" t="s">
        <v>658</v>
      </c>
      <c r="V1042" s="114" t="s">
        <v>1357</v>
      </c>
      <c r="W1042">
        <v>10912</v>
      </c>
    </row>
    <row r="1043" spans="7:23" ht="12.75">
      <c r="G1043">
        <v>227769</v>
      </c>
      <c r="H1043" s="114" t="s">
        <v>1286</v>
      </c>
      <c r="I1043" s="114" t="s">
        <v>677</v>
      </c>
      <c r="L1043">
        <v>24571</v>
      </c>
      <c r="M1043" s="114" t="s">
        <v>3123</v>
      </c>
      <c r="N1043" s="114" t="s">
        <v>658</v>
      </c>
      <c r="V1043" s="114" t="s">
        <v>1358</v>
      </c>
      <c r="W1043">
        <v>10913</v>
      </c>
    </row>
    <row r="1044" spans="7:23" ht="12.75">
      <c r="G1044">
        <v>6587</v>
      </c>
      <c r="H1044" s="114" t="s">
        <v>1287</v>
      </c>
      <c r="I1044" s="114" t="s">
        <v>677</v>
      </c>
      <c r="L1044">
        <v>24572</v>
      </c>
      <c r="M1044" s="114" t="s">
        <v>3124</v>
      </c>
      <c r="N1044" s="114" t="s">
        <v>658</v>
      </c>
      <c r="V1044" s="114" t="s">
        <v>1359</v>
      </c>
      <c r="W1044">
        <v>10914</v>
      </c>
    </row>
    <row r="1045" spans="7:23" ht="12.75">
      <c r="G1045">
        <v>6590</v>
      </c>
      <c r="H1045" s="114" t="s">
        <v>1288</v>
      </c>
      <c r="I1045" s="114" t="s">
        <v>677</v>
      </c>
      <c r="L1045">
        <v>24574</v>
      </c>
      <c r="M1045" s="114" t="s">
        <v>3125</v>
      </c>
      <c r="N1045" s="114" t="s">
        <v>658</v>
      </c>
      <c r="V1045" s="114" t="s">
        <v>1360</v>
      </c>
      <c r="W1045">
        <v>10915</v>
      </c>
    </row>
    <row r="1046" spans="7:23" ht="12.75">
      <c r="G1046">
        <v>418087</v>
      </c>
      <c r="H1046" s="114" t="s">
        <v>5108</v>
      </c>
      <c r="I1046" s="114" t="s">
        <v>677</v>
      </c>
      <c r="L1046">
        <v>24575</v>
      </c>
      <c r="M1046" s="114" t="s">
        <v>3126</v>
      </c>
      <c r="N1046" s="114" t="s">
        <v>658</v>
      </c>
      <c r="V1046" s="114" t="s">
        <v>1361</v>
      </c>
      <c r="W1046">
        <v>10916</v>
      </c>
    </row>
    <row r="1047" spans="7:23" ht="12.75">
      <c r="G1047">
        <v>6593</v>
      </c>
      <c r="H1047" s="114" t="s">
        <v>1289</v>
      </c>
      <c r="I1047" s="114" t="s">
        <v>677</v>
      </c>
      <c r="L1047">
        <v>24576</v>
      </c>
      <c r="M1047" s="114" t="s">
        <v>3127</v>
      </c>
      <c r="N1047" s="114" t="s">
        <v>658</v>
      </c>
      <c r="V1047" s="114" t="s">
        <v>1362</v>
      </c>
      <c r="W1047">
        <v>10917</v>
      </c>
    </row>
    <row r="1048" spans="7:23" ht="12.75">
      <c r="G1048">
        <v>10727</v>
      </c>
      <c r="H1048" s="114" t="s">
        <v>1290</v>
      </c>
      <c r="I1048" s="114" t="s">
        <v>677</v>
      </c>
      <c r="L1048">
        <v>24577</v>
      </c>
      <c r="M1048" s="114" t="s">
        <v>3128</v>
      </c>
      <c r="N1048" s="114" t="s">
        <v>658</v>
      </c>
      <c r="V1048" s="114" t="s">
        <v>1363</v>
      </c>
      <c r="W1048">
        <v>10918</v>
      </c>
    </row>
    <row r="1049" spans="7:23" ht="12.75">
      <c r="G1049">
        <v>10726</v>
      </c>
      <c r="H1049" s="114" t="s">
        <v>1291</v>
      </c>
      <c r="I1049" s="114" t="s">
        <v>677</v>
      </c>
      <c r="L1049">
        <v>24578</v>
      </c>
      <c r="M1049" s="114" t="s">
        <v>3129</v>
      </c>
      <c r="N1049" s="114" t="s">
        <v>658</v>
      </c>
      <c r="V1049" s="114" t="s">
        <v>1364</v>
      </c>
      <c r="W1049">
        <v>10919</v>
      </c>
    </row>
    <row r="1050" spans="7:23" ht="12.75">
      <c r="G1050">
        <v>10725</v>
      </c>
      <c r="H1050" s="114" t="s">
        <v>1292</v>
      </c>
      <c r="I1050" s="114" t="s">
        <v>677</v>
      </c>
      <c r="L1050">
        <v>24579</v>
      </c>
      <c r="M1050" s="114" t="s">
        <v>3130</v>
      </c>
      <c r="N1050" s="114" t="s">
        <v>658</v>
      </c>
      <c r="V1050" s="114" t="s">
        <v>1365</v>
      </c>
      <c r="W1050">
        <v>215876</v>
      </c>
    </row>
    <row r="1051" spans="7:23" ht="12.75">
      <c r="G1051">
        <v>10724</v>
      </c>
      <c r="H1051" s="114" t="s">
        <v>1293</v>
      </c>
      <c r="I1051" s="114" t="s">
        <v>677</v>
      </c>
      <c r="L1051">
        <v>24580</v>
      </c>
      <c r="M1051" s="114" t="s">
        <v>3131</v>
      </c>
      <c r="N1051" s="114" t="s">
        <v>658</v>
      </c>
      <c r="V1051" s="114" t="s">
        <v>1366</v>
      </c>
      <c r="W1051">
        <v>10920</v>
      </c>
    </row>
    <row r="1052" spans="7:23" ht="12.75">
      <c r="G1052">
        <v>10723</v>
      </c>
      <c r="H1052" s="114" t="s">
        <v>1294</v>
      </c>
      <c r="I1052" s="114" t="s">
        <v>677</v>
      </c>
      <c r="L1052">
        <v>24581</v>
      </c>
      <c r="M1052" s="114" t="s">
        <v>3132</v>
      </c>
      <c r="N1052" s="114" t="s">
        <v>658</v>
      </c>
      <c r="V1052" s="114" t="s">
        <v>1367</v>
      </c>
      <c r="W1052">
        <v>10921</v>
      </c>
    </row>
    <row r="1053" spans="7:23" ht="12.75">
      <c r="G1053">
        <v>10722</v>
      </c>
      <c r="H1053" s="114" t="s">
        <v>1295</v>
      </c>
      <c r="I1053" s="114" t="s">
        <v>677</v>
      </c>
      <c r="L1053">
        <v>24582</v>
      </c>
      <c r="M1053" s="114" t="s">
        <v>3134</v>
      </c>
      <c r="N1053" s="114" t="s">
        <v>658</v>
      </c>
      <c r="V1053" s="114" t="s">
        <v>1368</v>
      </c>
      <c r="W1053">
        <v>10922</v>
      </c>
    </row>
    <row r="1054" spans="7:23" ht="12.75">
      <c r="G1054">
        <v>10721</v>
      </c>
      <c r="H1054" s="114" t="s">
        <v>1296</v>
      </c>
      <c r="I1054" s="114" t="s">
        <v>677</v>
      </c>
      <c r="L1054">
        <v>24583</v>
      </c>
      <c r="M1054" s="114" t="s">
        <v>3135</v>
      </c>
      <c r="N1054" s="114" t="s">
        <v>658</v>
      </c>
      <c r="V1054" s="114" t="s">
        <v>1369</v>
      </c>
      <c r="W1054">
        <v>10923</v>
      </c>
    </row>
    <row r="1055" spans="7:23" ht="12.75">
      <c r="G1055">
        <v>10720</v>
      </c>
      <c r="H1055" s="114" t="s">
        <v>1297</v>
      </c>
      <c r="I1055" s="114" t="s">
        <v>677</v>
      </c>
      <c r="L1055">
        <v>24584</v>
      </c>
      <c r="M1055" s="114" t="s">
        <v>3136</v>
      </c>
      <c r="N1055" s="114" t="s">
        <v>658</v>
      </c>
      <c r="V1055" s="114" t="s">
        <v>1370</v>
      </c>
      <c r="W1055">
        <v>10924</v>
      </c>
    </row>
    <row r="1056" spans="7:23" ht="12.75">
      <c r="G1056">
        <v>10719</v>
      </c>
      <c r="H1056" s="114" t="s">
        <v>1298</v>
      </c>
      <c r="I1056" s="114" t="s">
        <v>677</v>
      </c>
      <c r="L1056">
        <v>24585</v>
      </c>
      <c r="M1056" s="114" t="s">
        <v>3137</v>
      </c>
      <c r="N1056" s="114" t="s">
        <v>658</v>
      </c>
      <c r="V1056" s="114" t="s">
        <v>1371</v>
      </c>
      <c r="W1056">
        <v>10925</v>
      </c>
    </row>
    <row r="1057" spans="7:23" ht="12.75">
      <c r="G1057">
        <v>10718</v>
      </c>
      <c r="H1057" s="114" t="s">
        <v>1299</v>
      </c>
      <c r="I1057" s="114" t="s">
        <v>677</v>
      </c>
      <c r="L1057">
        <v>24586</v>
      </c>
      <c r="M1057" s="114" t="s">
        <v>3138</v>
      </c>
      <c r="N1057" s="114" t="s">
        <v>658</v>
      </c>
      <c r="V1057" s="114" t="s">
        <v>5111</v>
      </c>
      <c r="W1057">
        <v>399284</v>
      </c>
    </row>
    <row r="1058" spans="7:23" ht="12.75">
      <c r="G1058">
        <v>10717</v>
      </c>
      <c r="H1058" s="114" t="s">
        <v>1300</v>
      </c>
      <c r="I1058" s="114" t="s">
        <v>677</v>
      </c>
      <c r="L1058">
        <v>24587</v>
      </c>
      <c r="M1058" s="114" t="s">
        <v>3139</v>
      </c>
      <c r="N1058" s="114" t="s">
        <v>658</v>
      </c>
      <c r="V1058" s="114" t="s">
        <v>1372</v>
      </c>
      <c r="W1058">
        <v>10926</v>
      </c>
    </row>
    <row r="1059" spans="7:23" ht="12.75">
      <c r="G1059">
        <v>227773</v>
      </c>
      <c r="H1059" s="114" t="s">
        <v>1301</v>
      </c>
      <c r="I1059" s="114" t="s">
        <v>677</v>
      </c>
      <c r="L1059">
        <v>24588</v>
      </c>
      <c r="M1059" s="114" t="s">
        <v>3140</v>
      </c>
      <c r="N1059" s="114" t="s">
        <v>658</v>
      </c>
      <c r="V1059" s="114" t="s">
        <v>1373</v>
      </c>
      <c r="W1059">
        <v>10927</v>
      </c>
    </row>
    <row r="1060" spans="7:23" ht="12.75">
      <c r="G1060">
        <v>10729</v>
      </c>
      <c r="H1060" s="114" t="s">
        <v>1302</v>
      </c>
      <c r="I1060" s="114" t="s">
        <v>677</v>
      </c>
      <c r="L1060">
        <v>24589</v>
      </c>
      <c r="M1060" s="114" t="s">
        <v>3141</v>
      </c>
      <c r="N1060" s="114" t="s">
        <v>658</v>
      </c>
      <c r="V1060" s="114" t="s">
        <v>1374</v>
      </c>
      <c r="W1060">
        <v>10928</v>
      </c>
    </row>
    <row r="1061" spans="7:23" ht="12.75">
      <c r="G1061">
        <v>10728</v>
      </c>
      <c r="H1061" s="114" t="s">
        <v>1303</v>
      </c>
      <c r="I1061" s="114" t="s">
        <v>677</v>
      </c>
      <c r="L1061">
        <v>24590</v>
      </c>
      <c r="M1061" s="114" t="s">
        <v>3142</v>
      </c>
      <c r="N1061" s="114" t="s">
        <v>658</v>
      </c>
      <c r="V1061" s="114" t="s">
        <v>1375</v>
      </c>
      <c r="W1061">
        <v>10929</v>
      </c>
    </row>
    <row r="1062" spans="7:23" ht="12.75">
      <c r="G1062">
        <v>6599</v>
      </c>
      <c r="H1062" s="114" t="s">
        <v>1304</v>
      </c>
      <c r="I1062" s="114" t="s">
        <v>677</v>
      </c>
      <c r="L1062">
        <v>24591</v>
      </c>
      <c r="M1062" s="114" t="s">
        <v>3143</v>
      </c>
      <c r="N1062" s="114" t="s">
        <v>658</v>
      </c>
      <c r="V1062" s="114" t="s">
        <v>1376</v>
      </c>
      <c r="W1062">
        <v>10930</v>
      </c>
    </row>
    <row r="1063" spans="7:23" ht="12.75">
      <c r="G1063">
        <v>227777</v>
      </c>
      <c r="H1063" s="114" t="s">
        <v>1305</v>
      </c>
      <c r="I1063" s="114" t="s">
        <v>677</v>
      </c>
      <c r="L1063">
        <v>24592</v>
      </c>
      <c r="M1063" s="114" t="s">
        <v>3144</v>
      </c>
      <c r="N1063" s="114" t="s">
        <v>658</v>
      </c>
      <c r="V1063" s="114" t="s">
        <v>1377</v>
      </c>
      <c r="W1063">
        <v>10931</v>
      </c>
    </row>
    <row r="1064" spans="7:23" ht="12.75">
      <c r="G1064">
        <v>6602</v>
      </c>
      <c r="H1064" s="114" t="s">
        <v>1306</v>
      </c>
      <c r="I1064" s="114" t="s">
        <v>677</v>
      </c>
      <c r="L1064">
        <v>24593</v>
      </c>
      <c r="M1064" s="114" t="s">
        <v>3145</v>
      </c>
      <c r="N1064" s="114" t="s">
        <v>658</v>
      </c>
      <c r="V1064" s="114" t="s">
        <v>1378</v>
      </c>
      <c r="W1064">
        <v>10932</v>
      </c>
    </row>
    <row r="1065" spans="7:23" ht="12.75">
      <c r="G1065">
        <v>6605</v>
      </c>
      <c r="H1065" s="114" t="s">
        <v>1307</v>
      </c>
      <c r="I1065" s="114" t="s">
        <v>677</v>
      </c>
      <c r="L1065">
        <v>24594</v>
      </c>
      <c r="M1065" s="114" t="s">
        <v>3146</v>
      </c>
      <c r="N1065" s="114" t="s">
        <v>658</v>
      </c>
      <c r="V1065" s="114" t="s">
        <v>1379</v>
      </c>
      <c r="W1065">
        <v>10933</v>
      </c>
    </row>
    <row r="1066" spans="7:23" ht="12.75">
      <c r="G1066">
        <v>227733</v>
      </c>
      <c r="H1066" s="114" t="s">
        <v>1308</v>
      </c>
      <c r="I1066" s="114" t="s">
        <v>677</v>
      </c>
      <c r="L1066">
        <v>24595</v>
      </c>
      <c r="M1066" s="114" t="s">
        <v>3147</v>
      </c>
      <c r="N1066" s="114" t="s">
        <v>658</v>
      </c>
      <c r="V1066" s="114" t="s">
        <v>1380</v>
      </c>
      <c r="W1066">
        <v>10934</v>
      </c>
    </row>
    <row r="1067" spans="7:23" ht="12.75">
      <c r="G1067">
        <v>10730</v>
      </c>
      <c r="H1067" s="114" t="s">
        <v>1309</v>
      </c>
      <c r="I1067" s="114" t="s">
        <v>677</v>
      </c>
      <c r="L1067">
        <v>24596</v>
      </c>
      <c r="M1067" s="114" t="s">
        <v>3148</v>
      </c>
      <c r="N1067" s="114" t="s">
        <v>658</v>
      </c>
      <c r="V1067" s="114" t="s">
        <v>1381</v>
      </c>
      <c r="W1067">
        <v>10935</v>
      </c>
    </row>
    <row r="1068" spans="7:23" ht="12.75">
      <c r="G1068">
        <v>10871</v>
      </c>
      <c r="H1068" s="114" t="s">
        <v>1310</v>
      </c>
      <c r="I1068" s="114" t="s">
        <v>677</v>
      </c>
      <c r="L1068">
        <v>24597</v>
      </c>
      <c r="M1068" s="114" t="s">
        <v>3149</v>
      </c>
      <c r="N1068" s="114" t="s">
        <v>658</v>
      </c>
      <c r="V1068" s="114" t="s">
        <v>1382</v>
      </c>
      <c r="W1068">
        <v>10936</v>
      </c>
    </row>
    <row r="1069" spans="7:23" ht="12.75">
      <c r="G1069">
        <v>10872</v>
      </c>
      <c r="H1069" s="114" t="s">
        <v>1311</v>
      </c>
      <c r="I1069" s="114" t="s">
        <v>677</v>
      </c>
      <c r="L1069">
        <v>24598</v>
      </c>
      <c r="M1069" s="114" t="s">
        <v>3150</v>
      </c>
      <c r="N1069" s="114" t="s">
        <v>658</v>
      </c>
      <c r="V1069" s="114" t="s">
        <v>1383</v>
      </c>
      <c r="W1069">
        <v>10937</v>
      </c>
    </row>
    <row r="1070" spans="7:23" ht="12.75">
      <c r="G1070">
        <v>10873</v>
      </c>
      <c r="H1070" s="114" t="s">
        <v>1312</v>
      </c>
      <c r="I1070" s="114" t="s">
        <v>677</v>
      </c>
      <c r="L1070">
        <v>24599</v>
      </c>
      <c r="M1070" s="114" t="s">
        <v>3151</v>
      </c>
      <c r="N1070" s="114" t="s">
        <v>658</v>
      </c>
      <c r="V1070" s="114" t="s">
        <v>1384</v>
      </c>
      <c r="W1070">
        <v>10938</v>
      </c>
    </row>
    <row r="1071" spans="7:23" ht="12.75">
      <c r="G1071">
        <v>10874</v>
      </c>
      <c r="H1071" s="114" t="s">
        <v>1313</v>
      </c>
      <c r="I1071" s="114" t="s">
        <v>677</v>
      </c>
      <c r="L1071">
        <v>24600</v>
      </c>
      <c r="M1071" s="114" t="s">
        <v>3152</v>
      </c>
      <c r="N1071" s="114" t="s">
        <v>658</v>
      </c>
      <c r="V1071" s="114" t="s">
        <v>1385</v>
      </c>
      <c r="W1071">
        <v>10939</v>
      </c>
    </row>
    <row r="1072" spans="7:23" ht="12.75">
      <c r="G1072">
        <v>10875</v>
      </c>
      <c r="H1072" s="114" t="s">
        <v>1314</v>
      </c>
      <c r="I1072" s="114" t="s">
        <v>677</v>
      </c>
      <c r="L1072">
        <v>24601</v>
      </c>
      <c r="M1072" s="114" t="s">
        <v>3153</v>
      </c>
      <c r="N1072" s="114" t="s">
        <v>658</v>
      </c>
      <c r="V1072" s="114" t="s">
        <v>1386</v>
      </c>
      <c r="W1072">
        <v>10940</v>
      </c>
    </row>
    <row r="1073" spans="7:23" ht="12.75">
      <c r="G1073">
        <v>419673</v>
      </c>
      <c r="H1073" s="114" t="s">
        <v>5109</v>
      </c>
      <c r="I1073" s="114" t="s">
        <v>677</v>
      </c>
      <c r="L1073">
        <v>24602</v>
      </c>
      <c r="M1073" s="114" t="s">
        <v>3154</v>
      </c>
      <c r="N1073" s="114" t="s">
        <v>658</v>
      </c>
      <c r="V1073" s="114" t="s">
        <v>1387</v>
      </c>
      <c r="W1073">
        <v>10941</v>
      </c>
    </row>
    <row r="1074" spans="7:23" ht="12.75">
      <c r="G1074">
        <v>10877</v>
      </c>
      <c r="H1074" s="114" t="s">
        <v>1315</v>
      </c>
      <c r="I1074" s="114" t="s">
        <v>677</v>
      </c>
      <c r="L1074">
        <v>24603</v>
      </c>
      <c r="M1074" s="114" t="s">
        <v>3155</v>
      </c>
      <c r="N1074" s="114" t="s">
        <v>658</v>
      </c>
      <c r="V1074" s="114" t="s">
        <v>1388</v>
      </c>
      <c r="W1074">
        <v>10942</v>
      </c>
    </row>
    <row r="1075" spans="7:23" ht="12.75">
      <c r="G1075">
        <v>10878</v>
      </c>
      <c r="H1075" s="114" t="s">
        <v>1316</v>
      </c>
      <c r="I1075" s="114" t="s">
        <v>677</v>
      </c>
      <c r="L1075">
        <v>24604</v>
      </c>
      <c r="M1075" s="114" t="s">
        <v>3156</v>
      </c>
      <c r="N1075" s="114" t="s">
        <v>658</v>
      </c>
      <c r="V1075" s="114" t="s">
        <v>1389</v>
      </c>
      <c r="W1075">
        <v>10943</v>
      </c>
    </row>
    <row r="1076" spans="7:23" ht="12.75">
      <c r="G1076">
        <v>10879</v>
      </c>
      <c r="H1076" s="114" t="s">
        <v>1317</v>
      </c>
      <c r="I1076" s="114" t="s">
        <v>677</v>
      </c>
      <c r="L1076">
        <v>24605</v>
      </c>
      <c r="M1076" s="114" t="s">
        <v>3157</v>
      </c>
      <c r="N1076" s="114" t="s">
        <v>658</v>
      </c>
      <c r="V1076" s="114" t="s">
        <v>1390</v>
      </c>
      <c r="W1076">
        <v>10944</v>
      </c>
    </row>
    <row r="1077" spans="7:23" ht="12.75">
      <c r="G1077">
        <v>10880</v>
      </c>
      <c r="H1077" s="114" t="s">
        <v>1318</v>
      </c>
      <c r="I1077" s="114" t="s">
        <v>677</v>
      </c>
      <c r="L1077">
        <v>24606</v>
      </c>
      <c r="M1077" s="114" t="s">
        <v>3158</v>
      </c>
      <c r="N1077" s="114" t="s">
        <v>658</v>
      </c>
      <c r="V1077" s="114" t="s">
        <v>1391</v>
      </c>
      <c r="W1077">
        <v>10945</v>
      </c>
    </row>
    <row r="1078" spans="7:23" ht="12.75">
      <c r="G1078">
        <v>10881</v>
      </c>
      <c r="H1078" s="114" t="s">
        <v>1319</v>
      </c>
      <c r="I1078" s="114" t="s">
        <v>677</v>
      </c>
      <c r="L1078">
        <v>24607</v>
      </c>
      <c r="M1078" s="114" t="s">
        <v>3159</v>
      </c>
      <c r="N1078" s="114" t="s">
        <v>658</v>
      </c>
      <c r="V1078" s="114" t="s">
        <v>1392</v>
      </c>
      <c r="W1078">
        <v>10946</v>
      </c>
    </row>
    <row r="1079" spans="7:23" ht="12.75">
      <c r="G1079">
        <v>227981</v>
      </c>
      <c r="H1079" s="114" t="s">
        <v>1320</v>
      </c>
      <c r="I1079" s="114" t="s">
        <v>677</v>
      </c>
      <c r="L1079">
        <v>24608</v>
      </c>
      <c r="M1079" s="114" t="s">
        <v>3160</v>
      </c>
      <c r="N1079" s="114" t="s">
        <v>658</v>
      </c>
      <c r="V1079" s="114" t="s">
        <v>5112</v>
      </c>
      <c r="W1079">
        <v>399288</v>
      </c>
    </row>
    <row r="1080" spans="7:23" ht="12.75">
      <c r="G1080">
        <v>10882</v>
      </c>
      <c r="H1080" s="114" t="s">
        <v>1321</v>
      </c>
      <c r="I1080" s="114" t="s">
        <v>677</v>
      </c>
      <c r="L1080">
        <v>24609</v>
      </c>
      <c r="M1080" s="114" t="s">
        <v>3161</v>
      </c>
      <c r="N1080" s="114" t="s">
        <v>658</v>
      </c>
      <c r="V1080" s="114" t="s">
        <v>1393</v>
      </c>
      <c r="W1080">
        <v>10947</v>
      </c>
    </row>
    <row r="1081" spans="7:23" ht="12.75">
      <c r="G1081">
        <v>10883</v>
      </c>
      <c r="H1081" s="114" t="s">
        <v>1322</v>
      </c>
      <c r="I1081" s="114" t="s">
        <v>677</v>
      </c>
      <c r="L1081">
        <v>24610</v>
      </c>
      <c r="M1081" s="114" t="s">
        <v>3162</v>
      </c>
      <c r="N1081" s="114" t="s">
        <v>658</v>
      </c>
      <c r="V1081" s="114" t="s">
        <v>1394</v>
      </c>
      <c r="W1081">
        <v>10948</v>
      </c>
    </row>
    <row r="1082" spans="7:23" ht="12.75">
      <c r="G1082">
        <v>227985</v>
      </c>
      <c r="H1082" s="114" t="s">
        <v>1323</v>
      </c>
      <c r="I1082" s="114" t="s">
        <v>677</v>
      </c>
      <c r="L1082">
        <v>24611</v>
      </c>
      <c r="M1082" s="114" t="s">
        <v>3163</v>
      </c>
      <c r="N1082" s="114" t="s">
        <v>658</v>
      </c>
      <c r="V1082" s="114" t="s">
        <v>1395</v>
      </c>
      <c r="W1082">
        <v>10949</v>
      </c>
    </row>
    <row r="1083" spans="7:23" ht="12.75">
      <c r="G1083">
        <v>10884</v>
      </c>
      <c r="H1083" s="114" t="s">
        <v>1324</v>
      </c>
      <c r="I1083" s="114" t="s">
        <v>677</v>
      </c>
      <c r="L1083">
        <v>24612</v>
      </c>
      <c r="M1083" s="114" t="s">
        <v>3164</v>
      </c>
      <c r="N1083" s="114" t="s">
        <v>658</v>
      </c>
      <c r="V1083" s="114" t="s">
        <v>1396</v>
      </c>
      <c r="W1083">
        <v>10950</v>
      </c>
    </row>
    <row r="1084" spans="7:23" ht="12.75">
      <c r="G1084">
        <v>205916</v>
      </c>
      <c r="H1084" s="114" t="s">
        <v>1325</v>
      </c>
      <c r="I1084" s="114" t="s">
        <v>677</v>
      </c>
      <c r="L1084">
        <v>24613</v>
      </c>
      <c r="M1084" s="114" t="s">
        <v>3165</v>
      </c>
      <c r="N1084" s="114" t="s">
        <v>658</v>
      </c>
      <c r="V1084" s="114" t="s">
        <v>1397</v>
      </c>
      <c r="W1084">
        <v>10951</v>
      </c>
    </row>
    <row r="1085" spans="7:23" ht="12.75">
      <c r="G1085">
        <v>10885</v>
      </c>
      <c r="H1085" s="114" t="s">
        <v>1326</v>
      </c>
      <c r="I1085" s="114" t="s">
        <v>677</v>
      </c>
      <c r="L1085">
        <v>24614</v>
      </c>
      <c r="M1085" s="114" t="s">
        <v>3166</v>
      </c>
      <c r="N1085" s="114" t="s">
        <v>658</v>
      </c>
      <c r="V1085" s="114" t="s">
        <v>1398</v>
      </c>
      <c r="W1085">
        <v>10952</v>
      </c>
    </row>
    <row r="1086" spans="7:23" ht="12.75">
      <c r="G1086">
        <v>10886</v>
      </c>
      <c r="H1086" s="114" t="s">
        <v>1327</v>
      </c>
      <c r="I1086" s="114" t="s">
        <v>677</v>
      </c>
      <c r="L1086">
        <v>24615</v>
      </c>
      <c r="M1086" s="114" t="s">
        <v>3167</v>
      </c>
      <c r="N1086" s="114" t="s">
        <v>658</v>
      </c>
      <c r="V1086" s="114" t="s">
        <v>1399</v>
      </c>
      <c r="W1086">
        <v>10953</v>
      </c>
    </row>
    <row r="1087" spans="7:23" ht="12.75">
      <c r="G1087">
        <v>10887</v>
      </c>
      <c r="H1087" s="114" t="s">
        <v>1328</v>
      </c>
      <c r="I1087" s="114" t="s">
        <v>677</v>
      </c>
      <c r="L1087">
        <v>24616</v>
      </c>
      <c r="M1087" s="114" t="s">
        <v>3168</v>
      </c>
      <c r="N1087" s="114" t="s">
        <v>658</v>
      </c>
      <c r="V1087" s="114" t="s">
        <v>1400</v>
      </c>
      <c r="W1087">
        <v>10954</v>
      </c>
    </row>
    <row r="1088" spans="7:23" ht="12.75">
      <c r="G1088">
        <v>10888</v>
      </c>
      <c r="H1088" s="114" t="s">
        <v>1329</v>
      </c>
      <c r="I1088" s="114" t="s">
        <v>677</v>
      </c>
      <c r="L1088">
        <v>24617</v>
      </c>
      <c r="M1088" s="114" t="s">
        <v>3170</v>
      </c>
      <c r="N1088" s="114" t="s">
        <v>658</v>
      </c>
      <c r="V1088" s="114" t="s">
        <v>1401</v>
      </c>
      <c r="W1088">
        <v>228013</v>
      </c>
    </row>
    <row r="1089" spans="7:23" ht="12.75">
      <c r="G1089">
        <v>10889</v>
      </c>
      <c r="H1089" s="114" t="s">
        <v>1330</v>
      </c>
      <c r="I1089" s="114" t="s">
        <v>677</v>
      </c>
      <c r="L1089">
        <v>24618</v>
      </c>
      <c r="M1089" s="114" t="s">
        <v>3171</v>
      </c>
      <c r="N1089" s="114" t="s">
        <v>658</v>
      </c>
      <c r="V1089" s="114" t="s">
        <v>1402</v>
      </c>
      <c r="W1089">
        <v>10955</v>
      </c>
    </row>
    <row r="1090" spans="7:23" ht="12.75">
      <c r="G1090">
        <v>10890</v>
      </c>
      <c r="H1090" s="114" t="s">
        <v>1331</v>
      </c>
      <c r="I1090" s="114" t="s">
        <v>677</v>
      </c>
      <c r="L1090">
        <v>24619</v>
      </c>
      <c r="M1090" s="114" t="s">
        <v>3172</v>
      </c>
      <c r="N1090" s="114" t="s">
        <v>658</v>
      </c>
      <c r="V1090" s="114" t="s">
        <v>1403</v>
      </c>
      <c r="W1090">
        <v>10956</v>
      </c>
    </row>
    <row r="1091" spans="7:23" ht="12.75">
      <c r="G1091">
        <v>10891</v>
      </c>
      <c r="H1091" s="114" t="s">
        <v>1332</v>
      </c>
      <c r="I1091" s="114" t="s">
        <v>677</v>
      </c>
      <c r="L1091">
        <v>24620</v>
      </c>
      <c r="M1091" s="114" t="s">
        <v>3173</v>
      </c>
      <c r="N1091" s="114" t="s">
        <v>658</v>
      </c>
      <c r="V1091" s="114" t="s">
        <v>1404</v>
      </c>
      <c r="W1091">
        <v>10957</v>
      </c>
    </row>
    <row r="1092" spans="7:23" ht="12.75">
      <c r="G1092">
        <v>10892</v>
      </c>
      <c r="H1092" s="114" t="s">
        <v>1333</v>
      </c>
      <c r="I1092" s="114" t="s">
        <v>677</v>
      </c>
      <c r="L1092">
        <v>24621</v>
      </c>
      <c r="M1092" s="114" t="s">
        <v>3174</v>
      </c>
      <c r="N1092" s="114" t="s">
        <v>658</v>
      </c>
      <c r="V1092" s="114" t="s">
        <v>1405</v>
      </c>
      <c r="W1092">
        <v>10958</v>
      </c>
    </row>
    <row r="1093" spans="7:23" ht="12.75">
      <c r="G1093">
        <v>10893</v>
      </c>
      <c r="H1093" s="114" t="s">
        <v>1334</v>
      </c>
      <c r="I1093" s="114" t="s">
        <v>677</v>
      </c>
      <c r="L1093">
        <v>24622</v>
      </c>
      <c r="M1093" s="114" t="s">
        <v>3175</v>
      </c>
      <c r="N1093" s="114" t="s">
        <v>658</v>
      </c>
      <c r="V1093" s="114" t="s">
        <v>1406</v>
      </c>
      <c r="W1093">
        <v>10959</v>
      </c>
    </row>
    <row r="1094" spans="7:23" ht="12.75">
      <c r="G1094">
        <v>10894</v>
      </c>
      <c r="H1094" s="114" t="s">
        <v>1335</v>
      </c>
      <c r="I1094" s="114" t="s">
        <v>677</v>
      </c>
      <c r="L1094">
        <v>24623</v>
      </c>
      <c r="M1094" s="114" t="s">
        <v>3176</v>
      </c>
      <c r="N1094" s="114" t="s">
        <v>658</v>
      </c>
      <c r="V1094" s="114" t="s">
        <v>4805</v>
      </c>
      <c r="W1094">
        <v>359276</v>
      </c>
    </row>
    <row r="1095" spans="7:23" ht="12.75">
      <c r="G1095">
        <v>10895</v>
      </c>
      <c r="H1095" s="114" t="s">
        <v>1336</v>
      </c>
      <c r="I1095" s="114" t="s">
        <v>677</v>
      </c>
      <c r="L1095">
        <v>24624</v>
      </c>
      <c r="M1095" s="114" t="s">
        <v>3177</v>
      </c>
      <c r="N1095" s="114" t="s">
        <v>658</v>
      </c>
      <c r="V1095" s="114" t="s">
        <v>1407</v>
      </c>
      <c r="W1095">
        <v>228017</v>
      </c>
    </row>
    <row r="1096" spans="7:23" ht="12.75">
      <c r="G1096">
        <v>10896</v>
      </c>
      <c r="H1096" s="114" t="s">
        <v>1337</v>
      </c>
      <c r="I1096" s="114" t="s">
        <v>677</v>
      </c>
      <c r="L1096">
        <v>24625</v>
      </c>
      <c r="M1096" s="114" t="s">
        <v>3178</v>
      </c>
      <c r="N1096" s="114" t="s">
        <v>658</v>
      </c>
      <c r="V1096" s="114" t="s">
        <v>1408</v>
      </c>
      <c r="W1096">
        <v>10960</v>
      </c>
    </row>
    <row r="1097" spans="7:23" ht="12.75">
      <c r="G1097">
        <v>10897</v>
      </c>
      <c r="H1097" s="114" t="s">
        <v>1338</v>
      </c>
      <c r="I1097" s="114" t="s">
        <v>677</v>
      </c>
      <c r="L1097">
        <v>24626</v>
      </c>
      <c r="M1097" s="114" t="s">
        <v>3179</v>
      </c>
      <c r="N1097" s="114" t="s">
        <v>658</v>
      </c>
      <c r="V1097" s="114" t="s">
        <v>1409</v>
      </c>
      <c r="W1097">
        <v>10961</v>
      </c>
    </row>
    <row r="1098" spans="7:23" ht="12.75">
      <c r="G1098">
        <v>10898</v>
      </c>
      <c r="H1098" s="114" t="s">
        <v>1339</v>
      </c>
      <c r="I1098" s="114" t="s">
        <v>677</v>
      </c>
      <c r="L1098">
        <v>24627</v>
      </c>
      <c r="M1098" s="114" t="s">
        <v>3180</v>
      </c>
      <c r="N1098" s="114" t="s">
        <v>658</v>
      </c>
      <c r="V1098" s="114" t="s">
        <v>1410</v>
      </c>
      <c r="W1098">
        <v>10962</v>
      </c>
    </row>
    <row r="1099" spans="7:23" ht="12.75">
      <c r="G1099">
        <v>227989</v>
      </c>
      <c r="H1099" s="114" t="s">
        <v>1340</v>
      </c>
      <c r="I1099" s="114" t="s">
        <v>677</v>
      </c>
      <c r="L1099">
        <v>24628</v>
      </c>
      <c r="M1099" s="114" t="s">
        <v>3181</v>
      </c>
      <c r="N1099" s="114" t="s">
        <v>658</v>
      </c>
      <c r="V1099" s="114" t="s">
        <v>1411</v>
      </c>
      <c r="W1099">
        <v>10963</v>
      </c>
    </row>
    <row r="1100" spans="7:23" ht="12.75">
      <c r="G1100">
        <v>10899</v>
      </c>
      <c r="H1100" s="114" t="s">
        <v>1341</v>
      </c>
      <c r="I1100" s="114" t="s">
        <v>677</v>
      </c>
      <c r="L1100">
        <v>24629</v>
      </c>
      <c r="M1100" s="114" t="s">
        <v>3182</v>
      </c>
      <c r="N1100" s="114" t="s">
        <v>658</v>
      </c>
      <c r="V1100" s="114" t="s">
        <v>1412</v>
      </c>
      <c r="W1100">
        <v>10964</v>
      </c>
    </row>
    <row r="1101" spans="7:23" ht="12.75">
      <c r="G1101">
        <v>10900</v>
      </c>
      <c r="H1101" s="114" t="s">
        <v>1342</v>
      </c>
      <c r="I1101" s="114" t="s">
        <v>677</v>
      </c>
      <c r="L1101">
        <v>24630</v>
      </c>
      <c r="M1101" s="114" t="s">
        <v>3183</v>
      </c>
      <c r="N1101" s="114" t="s">
        <v>658</v>
      </c>
      <c r="V1101" s="114" t="s">
        <v>1413</v>
      </c>
      <c r="W1101">
        <v>10965</v>
      </c>
    </row>
    <row r="1102" spans="7:23" ht="12.75">
      <c r="G1102">
        <v>10901</v>
      </c>
      <c r="H1102" s="114" t="s">
        <v>1343</v>
      </c>
      <c r="I1102" s="114" t="s">
        <v>677</v>
      </c>
      <c r="L1102">
        <v>24631</v>
      </c>
      <c r="M1102" s="114" t="s">
        <v>3184</v>
      </c>
      <c r="N1102" s="114" t="s">
        <v>658</v>
      </c>
      <c r="V1102" s="114" t="s">
        <v>1414</v>
      </c>
      <c r="W1102">
        <v>10966</v>
      </c>
    </row>
    <row r="1103" spans="7:23" ht="12.75">
      <c r="G1103">
        <v>10902</v>
      </c>
      <c r="H1103" s="114" t="s">
        <v>1344</v>
      </c>
      <c r="I1103" s="114" t="s">
        <v>677</v>
      </c>
      <c r="L1103">
        <v>24632</v>
      </c>
      <c r="M1103" s="114" t="s">
        <v>3185</v>
      </c>
      <c r="N1103" s="114" t="s">
        <v>658</v>
      </c>
      <c r="V1103" s="114" t="s">
        <v>1415</v>
      </c>
      <c r="W1103">
        <v>10967</v>
      </c>
    </row>
    <row r="1104" spans="7:23" ht="12.75">
      <c r="G1104">
        <v>227993</v>
      </c>
      <c r="H1104" s="114" t="s">
        <v>1345</v>
      </c>
      <c r="I1104" s="114" t="s">
        <v>677</v>
      </c>
      <c r="L1104">
        <v>24633</v>
      </c>
      <c r="M1104" s="114" t="s">
        <v>3186</v>
      </c>
      <c r="N1104" s="114" t="s">
        <v>658</v>
      </c>
      <c r="V1104" s="114" t="s">
        <v>1416</v>
      </c>
      <c r="W1104">
        <v>10968</v>
      </c>
    </row>
    <row r="1105" spans="7:23" ht="12.75">
      <c r="G1105">
        <v>10903</v>
      </c>
      <c r="H1105" s="114" t="s">
        <v>1346</v>
      </c>
      <c r="I1105" s="114" t="s">
        <v>677</v>
      </c>
      <c r="L1105">
        <v>24634</v>
      </c>
      <c r="M1105" s="114" t="s">
        <v>3187</v>
      </c>
      <c r="N1105" s="114" t="s">
        <v>658</v>
      </c>
      <c r="V1105" s="114" t="s">
        <v>1417</v>
      </c>
      <c r="W1105">
        <v>10969</v>
      </c>
    </row>
    <row r="1106" spans="7:23" ht="12.75">
      <c r="G1106">
        <v>10904</v>
      </c>
      <c r="H1106" s="114" t="s">
        <v>1347</v>
      </c>
      <c r="I1106" s="114" t="s">
        <v>677</v>
      </c>
      <c r="L1106">
        <v>24635</v>
      </c>
      <c r="M1106" s="114" t="s">
        <v>3188</v>
      </c>
      <c r="N1106" s="114" t="s">
        <v>658</v>
      </c>
      <c r="V1106" s="114" t="s">
        <v>1418</v>
      </c>
      <c r="W1106">
        <v>10970</v>
      </c>
    </row>
    <row r="1107" spans="7:23" ht="12.75">
      <c r="G1107">
        <v>10905</v>
      </c>
      <c r="H1107" s="114" t="s">
        <v>1348</v>
      </c>
      <c r="I1107" s="114" t="s">
        <v>677</v>
      </c>
      <c r="L1107">
        <v>24636</v>
      </c>
      <c r="M1107" s="114" t="s">
        <v>3189</v>
      </c>
      <c r="N1107" s="114" t="s">
        <v>658</v>
      </c>
      <c r="V1107" s="114" t="s">
        <v>1419</v>
      </c>
      <c r="W1107">
        <v>10971</v>
      </c>
    </row>
    <row r="1108" spans="7:23" ht="12.75">
      <c r="G1108">
        <v>10906</v>
      </c>
      <c r="H1108" s="114" t="s">
        <v>1349</v>
      </c>
      <c r="I1108" s="114" t="s">
        <v>677</v>
      </c>
      <c r="L1108">
        <v>24637</v>
      </c>
      <c r="M1108" s="114" t="s">
        <v>3190</v>
      </c>
      <c r="N1108" s="114" t="s">
        <v>658</v>
      </c>
      <c r="V1108" s="114" t="s">
        <v>1420</v>
      </c>
      <c r="W1108">
        <v>10972</v>
      </c>
    </row>
    <row r="1109" spans="7:23" ht="12.75">
      <c r="G1109">
        <v>227997</v>
      </c>
      <c r="H1109" s="114" t="s">
        <v>1350</v>
      </c>
      <c r="I1109" s="114" t="s">
        <v>677</v>
      </c>
      <c r="L1109">
        <v>24638</v>
      </c>
      <c r="M1109" s="114" t="s">
        <v>3191</v>
      </c>
      <c r="N1109" s="114" t="s">
        <v>658</v>
      </c>
      <c r="V1109" s="114" t="s">
        <v>1421</v>
      </c>
      <c r="W1109">
        <v>10973</v>
      </c>
    </row>
    <row r="1110" spans="7:23" ht="12.75">
      <c r="G1110">
        <v>10907</v>
      </c>
      <c r="H1110" s="114" t="s">
        <v>1351</v>
      </c>
      <c r="I1110" s="114" t="s">
        <v>677</v>
      </c>
      <c r="L1110">
        <v>24639</v>
      </c>
      <c r="M1110" s="114" t="s">
        <v>3192</v>
      </c>
      <c r="N1110" s="114" t="s">
        <v>658</v>
      </c>
      <c r="V1110" s="114" t="s">
        <v>1422</v>
      </c>
      <c r="W1110">
        <v>10974</v>
      </c>
    </row>
    <row r="1111" spans="7:23" ht="12.75">
      <c r="G1111">
        <v>10908</v>
      </c>
      <c r="H1111" s="114" t="s">
        <v>1352</v>
      </c>
      <c r="I1111" s="114" t="s">
        <v>677</v>
      </c>
      <c r="L1111">
        <v>24640</v>
      </c>
      <c r="M1111" s="114" t="s">
        <v>3193</v>
      </c>
      <c r="N1111" s="114" t="s">
        <v>658</v>
      </c>
      <c r="V1111" s="114" t="s">
        <v>1423</v>
      </c>
      <c r="W1111">
        <v>10975</v>
      </c>
    </row>
    <row r="1112" spans="7:23" ht="12.75">
      <c r="G1112">
        <v>10909</v>
      </c>
      <c r="H1112" s="114" t="s">
        <v>1353</v>
      </c>
      <c r="I1112" s="114" t="s">
        <v>677</v>
      </c>
      <c r="L1112">
        <v>24641</v>
      </c>
      <c r="M1112" s="114" t="s">
        <v>3194</v>
      </c>
      <c r="N1112" s="114" t="s">
        <v>658</v>
      </c>
      <c r="V1112" s="114" t="s">
        <v>1424</v>
      </c>
      <c r="W1112">
        <v>228021</v>
      </c>
    </row>
    <row r="1113" spans="7:23" ht="12.75">
      <c r="G1113">
        <v>10910</v>
      </c>
      <c r="H1113" s="114" t="s">
        <v>1354</v>
      </c>
      <c r="I1113" s="114" t="s">
        <v>677</v>
      </c>
      <c r="L1113">
        <v>24642</v>
      </c>
      <c r="M1113" s="114" t="s">
        <v>3195</v>
      </c>
      <c r="N1113" s="114" t="s">
        <v>658</v>
      </c>
      <c r="V1113" s="114" t="s">
        <v>1425</v>
      </c>
      <c r="W1113">
        <v>10976</v>
      </c>
    </row>
    <row r="1114" spans="7:23" ht="12.75">
      <c r="G1114">
        <v>412279</v>
      </c>
      <c r="H1114" s="114" t="s">
        <v>5110</v>
      </c>
      <c r="I1114" s="114" t="s">
        <v>677</v>
      </c>
      <c r="L1114">
        <v>24643</v>
      </c>
      <c r="M1114" s="114" t="s">
        <v>3196</v>
      </c>
      <c r="N1114" s="114" t="s">
        <v>658</v>
      </c>
      <c r="V1114" s="114" t="s">
        <v>1426</v>
      </c>
      <c r="W1114">
        <v>10977</v>
      </c>
    </row>
    <row r="1115" spans="7:23" ht="12.75">
      <c r="G1115">
        <v>10911</v>
      </c>
      <c r="H1115" s="114" t="s">
        <v>1355</v>
      </c>
      <c r="I1115" s="114" t="s">
        <v>677</v>
      </c>
      <c r="L1115">
        <v>24644</v>
      </c>
      <c r="M1115" s="114" t="s">
        <v>3197</v>
      </c>
      <c r="N1115" s="114" t="s">
        <v>658</v>
      </c>
      <c r="V1115" s="114" t="s">
        <v>1427</v>
      </c>
      <c r="W1115">
        <v>228025</v>
      </c>
    </row>
    <row r="1116" spans="7:23" ht="12.75">
      <c r="G1116">
        <v>228001</v>
      </c>
      <c r="H1116" s="114" t="s">
        <v>1356</v>
      </c>
      <c r="I1116" s="114" t="s">
        <v>677</v>
      </c>
      <c r="L1116">
        <v>24645</v>
      </c>
      <c r="M1116" s="114" t="s">
        <v>3198</v>
      </c>
      <c r="N1116" s="114" t="s">
        <v>658</v>
      </c>
      <c r="V1116" s="114" t="s">
        <v>1428</v>
      </c>
      <c r="W1116">
        <v>10978</v>
      </c>
    </row>
    <row r="1117" spans="7:23" ht="12.75">
      <c r="G1117">
        <v>10912</v>
      </c>
      <c r="H1117" s="114" t="s">
        <v>1357</v>
      </c>
      <c r="I1117" s="114" t="s">
        <v>677</v>
      </c>
      <c r="L1117">
        <v>24646</v>
      </c>
      <c r="M1117" s="114" t="s">
        <v>3199</v>
      </c>
      <c r="N1117" s="114" t="s">
        <v>658</v>
      </c>
      <c r="V1117" s="114" t="s">
        <v>1429</v>
      </c>
      <c r="W1117">
        <v>10979</v>
      </c>
    </row>
    <row r="1118" spans="7:23" ht="12.75">
      <c r="G1118">
        <v>10913</v>
      </c>
      <c r="H1118" s="114" t="s">
        <v>1358</v>
      </c>
      <c r="I1118" s="114" t="s">
        <v>677</v>
      </c>
      <c r="L1118">
        <v>24647</v>
      </c>
      <c r="M1118" s="114" t="s">
        <v>3200</v>
      </c>
      <c r="N1118" s="114" t="s">
        <v>658</v>
      </c>
      <c r="V1118" s="114" t="s">
        <v>5113</v>
      </c>
      <c r="W1118">
        <v>398073</v>
      </c>
    </row>
    <row r="1119" spans="7:23" ht="12.75">
      <c r="G1119">
        <v>10914</v>
      </c>
      <c r="H1119" s="114" t="s">
        <v>1359</v>
      </c>
      <c r="I1119" s="114" t="s">
        <v>677</v>
      </c>
      <c r="L1119">
        <v>24648</v>
      </c>
      <c r="M1119" s="114" t="s">
        <v>3201</v>
      </c>
      <c r="N1119" s="114" t="s">
        <v>658</v>
      </c>
      <c r="V1119" s="114" t="s">
        <v>1430</v>
      </c>
      <c r="W1119">
        <v>10980</v>
      </c>
    </row>
    <row r="1120" spans="7:23" ht="12.75">
      <c r="G1120">
        <v>10915</v>
      </c>
      <c r="H1120" s="114" t="s">
        <v>1360</v>
      </c>
      <c r="I1120" s="114" t="s">
        <v>677</v>
      </c>
      <c r="L1120">
        <v>24649</v>
      </c>
      <c r="M1120" s="114" t="s">
        <v>3202</v>
      </c>
      <c r="N1120" s="114" t="s">
        <v>658</v>
      </c>
      <c r="V1120" s="114" t="s">
        <v>1431</v>
      </c>
      <c r="W1120">
        <v>228029</v>
      </c>
    </row>
    <row r="1121" spans="7:23" ht="12.75">
      <c r="G1121">
        <v>10916</v>
      </c>
      <c r="H1121" s="114" t="s">
        <v>1361</v>
      </c>
      <c r="I1121" s="114" t="s">
        <v>677</v>
      </c>
      <c r="L1121">
        <v>24650</v>
      </c>
      <c r="M1121" s="114" t="s">
        <v>3203</v>
      </c>
      <c r="N1121" s="114" t="s">
        <v>658</v>
      </c>
      <c r="V1121" s="114" t="s">
        <v>1432</v>
      </c>
      <c r="W1121">
        <v>10981</v>
      </c>
    </row>
    <row r="1122" spans="7:23" ht="12.75">
      <c r="G1122">
        <v>10917</v>
      </c>
      <c r="H1122" s="114" t="s">
        <v>1362</v>
      </c>
      <c r="I1122" s="114" t="s">
        <v>677</v>
      </c>
      <c r="L1122">
        <v>24651</v>
      </c>
      <c r="M1122" s="114" t="s">
        <v>3204</v>
      </c>
      <c r="N1122" s="114" t="s">
        <v>658</v>
      </c>
      <c r="V1122" s="114" t="s">
        <v>1433</v>
      </c>
      <c r="W1122">
        <v>10982</v>
      </c>
    </row>
    <row r="1123" spans="7:23" ht="12.75">
      <c r="G1123">
        <v>10918</v>
      </c>
      <c r="H1123" s="114" t="s">
        <v>1363</v>
      </c>
      <c r="I1123" s="114" t="s">
        <v>677</v>
      </c>
      <c r="L1123">
        <v>24652</v>
      </c>
      <c r="M1123" s="114" t="s">
        <v>3205</v>
      </c>
      <c r="N1123" s="114" t="s">
        <v>658</v>
      </c>
      <c r="V1123" s="114" t="s">
        <v>1434</v>
      </c>
      <c r="W1123">
        <v>10983</v>
      </c>
    </row>
    <row r="1124" spans="7:23" ht="12.75">
      <c r="G1124">
        <v>10919</v>
      </c>
      <c r="H1124" s="114" t="s">
        <v>1364</v>
      </c>
      <c r="I1124" s="114" t="s">
        <v>677</v>
      </c>
      <c r="L1124">
        <v>24653</v>
      </c>
      <c r="M1124" s="114" t="s">
        <v>3206</v>
      </c>
      <c r="N1124" s="114" t="s">
        <v>658</v>
      </c>
      <c r="V1124" s="114" t="s">
        <v>1435</v>
      </c>
      <c r="W1124">
        <v>10984</v>
      </c>
    </row>
    <row r="1125" spans="7:23" ht="12.75">
      <c r="G1125">
        <v>215876</v>
      </c>
      <c r="H1125" s="114" t="s">
        <v>1365</v>
      </c>
      <c r="I1125" s="114" t="s">
        <v>677</v>
      </c>
      <c r="L1125">
        <v>24654</v>
      </c>
      <c r="M1125" s="114" t="s">
        <v>3207</v>
      </c>
      <c r="N1125" s="114" t="s">
        <v>658</v>
      </c>
      <c r="V1125" s="114" t="s">
        <v>1436</v>
      </c>
      <c r="W1125">
        <v>10985</v>
      </c>
    </row>
    <row r="1126" spans="7:23" ht="12.75">
      <c r="G1126">
        <v>10920</v>
      </c>
      <c r="H1126" s="114" t="s">
        <v>1366</v>
      </c>
      <c r="I1126" s="114" t="s">
        <v>677</v>
      </c>
      <c r="L1126">
        <v>24655</v>
      </c>
      <c r="M1126" s="114" t="s">
        <v>3208</v>
      </c>
      <c r="N1126" s="114" t="s">
        <v>658</v>
      </c>
      <c r="V1126" s="114" t="s">
        <v>1437</v>
      </c>
      <c r="W1126">
        <v>10986</v>
      </c>
    </row>
    <row r="1127" spans="7:23" ht="12.75">
      <c r="G1127">
        <v>10921</v>
      </c>
      <c r="H1127" s="114" t="s">
        <v>1367</v>
      </c>
      <c r="I1127" s="114" t="s">
        <v>677</v>
      </c>
      <c r="L1127">
        <v>24656</v>
      </c>
      <c r="M1127" s="114" t="s">
        <v>3209</v>
      </c>
      <c r="N1127" s="114" t="s">
        <v>658</v>
      </c>
      <c r="V1127" s="114" t="s">
        <v>1438</v>
      </c>
      <c r="W1127">
        <v>10987</v>
      </c>
    </row>
    <row r="1128" spans="7:23" ht="12.75">
      <c r="G1128">
        <v>10922</v>
      </c>
      <c r="H1128" s="114" t="s">
        <v>1368</v>
      </c>
      <c r="I1128" s="114" t="s">
        <v>677</v>
      </c>
      <c r="L1128">
        <v>24657</v>
      </c>
      <c r="M1128" s="114" t="s">
        <v>3210</v>
      </c>
      <c r="N1128" s="114" t="s">
        <v>658</v>
      </c>
      <c r="V1128" s="114" t="s">
        <v>1439</v>
      </c>
      <c r="W1128">
        <v>10988</v>
      </c>
    </row>
    <row r="1129" spans="7:23" ht="12.75">
      <c r="G1129">
        <v>10923</v>
      </c>
      <c r="H1129" s="114" t="s">
        <v>1369</v>
      </c>
      <c r="I1129" s="114" t="s">
        <v>677</v>
      </c>
      <c r="L1129">
        <v>24658</v>
      </c>
      <c r="M1129" s="114" t="s">
        <v>3211</v>
      </c>
      <c r="N1129" s="114" t="s">
        <v>658</v>
      </c>
      <c r="V1129" s="114" t="s">
        <v>1440</v>
      </c>
      <c r="W1129">
        <v>10989</v>
      </c>
    </row>
    <row r="1130" spans="7:23" ht="12.75">
      <c r="G1130">
        <v>10924</v>
      </c>
      <c r="H1130" s="114" t="s">
        <v>1370</v>
      </c>
      <c r="I1130" s="114" t="s">
        <v>677</v>
      </c>
      <c r="L1130">
        <v>24659</v>
      </c>
      <c r="M1130" s="114" t="s">
        <v>3212</v>
      </c>
      <c r="N1130" s="114" t="s">
        <v>658</v>
      </c>
      <c r="V1130" s="114" t="s">
        <v>1441</v>
      </c>
      <c r="W1130">
        <v>10990</v>
      </c>
    </row>
    <row r="1131" spans="7:23" ht="12.75">
      <c r="G1131">
        <v>10925</v>
      </c>
      <c r="H1131" s="114" t="s">
        <v>1371</v>
      </c>
      <c r="I1131" s="114" t="s">
        <v>677</v>
      </c>
      <c r="L1131">
        <v>24660</v>
      </c>
      <c r="M1131" s="114" t="s">
        <v>3213</v>
      </c>
      <c r="N1131" s="114" t="s">
        <v>658</v>
      </c>
      <c r="V1131" s="114" t="s">
        <v>1442</v>
      </c>
      <c r="W1131">
        <v>10991</v>
      </c>
    </row>
    <row r="1132" spans="7:23" ht="12.75">
      <c r="G1132">
        <v>399284</v>
      </c>
      <c r="H1132" s="114" t="s">
        <v>5111</v>
      </c>
      <c r="I1132" s="114" t="s">
        <v>677</v>
      </c>
      <c r="L1132">
        <v>24661</v>
      </c>
      <c r="M1132" s="114" t="s">
        <v>3214</v>
      </c>
      <c r="N1132" s="114" t="s">
        <v>658</v>
      </c>
      <c r="V1132" s="114" t="s">
        <v>1443</v>
      </c>
      <c r="W1132">
        <v>10992</v>
      </c>
    </row>
    <row r="1133" spans="7:23" ht="12.75">
      <c r="G1133">
        <v>10926</v>
      </c>
      <c r="H1133" s="114" t="s">
        <v>1372</v>
      </c>
      <c r="I1133" s="114" t="s">
        <v>677</v>
      </c>
      <c r="L1133">
        <v>24662</v>
      </c>
      <c r="M1133" s="114" t="s">
        <v>3215</v>
      </c>
      <c r="N1133" s="114" t="s">
        <v>658</v>
      </c>
      <c r="V1133" s="114" t="s">
        <v>1444</v>
      </c>
      <c r="W1133">
        <v>10993</v>
      </c>
    </row>
    <row r="1134" spans="7:23" ht="12.75">
      <c r="G1134">
        <v>10927</v>
      </c>
      <c r="H1134" s="114" t="s">
        <v>1373</v>
      </c>
      <c r="I1134" s="114" t="s">
        <v>677</v>
      </c>
      <c r="L1134">
        <v>24663</v>
      </c>
      <c r="M1134" s="114" t="s">
        <v>3216</v>
      </c>
      <c r="N1134" s="114" t="s">
        <v>658</v>
      </c>
      <c r="V1134" s="114" t="s">
        <v>4737</v>
      </c>
      <c r="W1134">
        <v>330477</v>
      </c>
    </row>
    <row r="1135" spans="7:23" ht="12.75">
      <c r="G1135">
        <v>10928</v>
      </c>
      <c r="H1135" s="114" t="s">
        <v>1374</v>
      </c>
      <c r="I1135" s="114" t="s">
        <v>677</v>
      </c>
      <c r="L1135">
        <v>24664</v>
      </c>
      <c r="M1135" s="114" t="s">
        <v>3217</v>
      </c>
      <c r="N1135" s="114" t="s">
        <v>658</v>
      </c>
      <c r="V1135" s="114" t="s">
        <v>4738</v>
      </c>
      <c r="W1135">
        <v>339076</v>
      </c>
    </row>
    <row r="1136" spans="7:23" ht="12.75">
      <c r="G1136">
        <v>10929</v>
      </c>
      <c r="H1136" s="114" t="s">
        <v>1375</v>
      </c>
      <c r="I1136" s="114" t="s">
        <v>677</v>
      </c>
      <c r="L1136">
        <v>24665</v>
      </c>
      <c r="M1136" s="114" t="s">
        <v>3218</v>
      </c>
      <c r="N1136" s="114" t="s">
        <v>658</v>
      </c>
      <c r="V1136" s="114" t="s">
        <v>1445</v>
      </c>
      <c r="W1136">
        <v>10994</v>
      </c>
    </row>
    <row r="1137" spans="7:23" ht="12.75">
      <c r="G1137">
        <v>10930</v>
      </c>
      <c r="H1137" s="114" t="s">
        <v>1376</v>
      </c>
      <c r="I1137" s="114" t="s">
        <v>677</v>
      </c>
      <c r="L1137">
        <v>24666</v>
      </c>
      <c r="M1137" s="114" t="s">
        <v>3219</v>
      </c>
      <c r="N1137" s="114" t="s">
        <v>658</v>
      </c>
      <c r="V1137" s="114" t="s">
        <v>1446</v>
      </c>
      <c r="W1137">
        <v>10995</v>
      </c>
    </row>
    <row r="1138" spans="7:23" ht="12.75">
      <c r="G1138">
        <v>10931</v>
      </c>
      <c r="H1138" s="114" t="s">
        <v>1377</v>
      </c>
      <c r="I1138" s="114" t="s">
        <v>677</v>
      </c>
      <c r="L1138">
        <v>24667</v>
      </c>
      <c r="M1138" s="114" t="s">
        <v>3220</v>
      </c>
      <c r="N1138" s="114" t="s">
        <v>658</v>
      </c>
      <c r="V1138" s="114" t="s">
        <v>1447</v>
      </c>
      <c r="W1138">
        <v>10996</v>
      </c>
    </row>
    <row r="1139" spans="7:23" ht="12.75">
      <c r="G1139">
        <v>10932</v>
      </c>
      <c r="H1139" s="114" t="s">
        <v>1378</v>
      </c>
      <c r="I1139" s="114" t="s">
        <v>677</v>
      </c>
      <c r="L1139">
        <v>24668</v>
      </c>
      <c r="M1139" s="114" t="s">
        <v>3221</v>
      </c>
      <c r="N1139" s="114" t="s">
        <v>658</v>
      </c>
      <c r="V1139" s="114" t="s">
        <v>1448</v>
      </c>
      <c r="W1139">
        <v>10997</v>
      </c>
    </row>
    <row r="1140" spans="7:23" ht="12.75">
      <c r="G1140">
        <v>10933</v>
      </c>
      <c r="H1140" s="114" t="s">
        <v>1379</v>
      </c>
      <c r="I1140" s="114" t="s">
        <v>677</v>
      </c>
      <c r="L1140">
        <v>24669</v>
      </c>
      <c r="M1140" s="114" t="s">
        <v>3222</v>
      </c>
      <c r="N1140" s="114" t="s">
        <v>658</v>
      </c>
      <c r="V1140" s="114" t="s">
        <v>1449</v>
      </c>
      <c r="W1140">
        <v>228033</v>
      </c>
    </row>
    <row r="1141" spans="7:23" ht="12.75">
      <c r="G1141">
        <v>10934</v>
      </c>
      <c r="H1141" s="114" t="s">
        <v>1380</v>
      </c>
      <c r="I1141" s="114" t="s">
        <v>677</v>
      </c>
      <c r="L1141">
        <v>24670</v>
      </c>
      <c r="M1141" s="114" t="s">
        <v>3223</v>
      </c>
      <c r="N1141" s="114" t="s">
        <v>658</v>
      </c>
      <c r="V1141" s="114" t="s">
        <v>1450</v>
      </c>
      <c r="W1141">
        <v>10998</v>
      </c>
    </row>
    <row r="1142" spans="7:23" ht="12.75">
      <c r="G1142">
        <v>10935</v>
      </c>
      <c r="H1142" s="114" t="s">
        <v>1381</v>
      </c>
      <c r="I1142" s="114" t="s">
        <v>677</v>
      </c>
      <c r="L1142">
        <v>24671</v>
      </c>
      <c r="M1142" s="114" t="s">
        <v>3224</v>
      </c>
      <c r="N1142" s="114" t="s">
        <v>658</v>
      </c>
      <c r="V1142" s="114" t="s">
        <v>1451</v>
      </c>
      <c r="W1142">
        <v>10999</v>
      </c>
    </row>
    <row r="1143" spans="7:23" ht="12.75">
      <c r="G1143">
        <v>10936</v>
      </c>
      <c r="H1143" s="114" t="s">
        <v>1382</v>
      </c>
      <c r="I1143" s="114" t="s">
        <v>677</v>
      </c>
      <c r="L1143">
        <v>24672</v>
      </c>
      <c r="M1143" s="114" t="s">
        <v>3225</v>
      </c>
      <c r="N1143" s="114" t="s">
        <v>658</v>
      </c>
      <c r="V1143" s="114" t="s">
        <v>5114</v>
      </c>
      <c r="W1143">
        <v>418091</v>
      </c>
    </row>
    <row r="1144" spans="7:23" ht="12.75">
      <c r="G1144">
        <v>10937</v>
      </c>
      <c r="H1144" s="114" t="s">
        <v>1383</v>
      </c>
      <c r="I1144" s="114" t="s">
        <v>677</v>
      </c>
      <c r="L1144">
        <v>24673</v>
      </c>
      <c r="M1144" s="114" t="s">
        <v>3226</v>
      </c>
      <c r="N1144" s="114" t="s">
        <v>658</v>
      </c>
      <c r="V1144" s="114" t="s">
        <v>1452</v>
      </c>
      <c r="W1144">
        <v>11000</v>
      </c>
    </row>
    <row r="1145" spans="7:23" ht="12.75">
      <c r="G1145">
        <v>10938</v>
      </c>
      <c r="H1145" s="114" t="s">
        <v>1384</v>
      </c>
      <c r="I1145" s="114" t="s">
        <v>677</v>
      </c>
      <c r="L1145">
        <v>24674</v>
      </c>
      <c r="M1145" s="114" t="s">
        <v>3227</v>
      </c>
      <c r="N1145" s="114" t="s">
        <v>658</v>
      </c>
      <c r="V1145" s="114" t="s">
        <v>1453</v>
      </c>
      <c r="W1145">
        <v>11001</v>
      </c>
    </row>
    <row r="1146" spans="7:23" ht="12.75">
      <c r="G1146">
        <v>10939</v>
      </c>
      <c r="H1146" s="114" t="s">
        <v>1385</v>
      </c>
      <c r="I1146" s="114" t="s">
        <v>677</v>
      </c>
      <c r="L1146">
        <v>24675</v>
      </c>
      <c r="M1146" s="114" t="s">
        <v>3228</v>
      </c>
      <c r="N1146" s="114" t="s">
        <v>658</v>
      </c>
      <c r="V1146" s="114" t="s">
        <v>1454</v>
      </c>
      <c r="W1146">
        <v>11002</v>
      </c>
    </row>
    <row r="1147" spans="7:23" ht="12.75">
      <c r="G1147">
        <v>10940</v>
      </c>
      <c r="H1147" s="114" t="s">
        <v>1386</v>
      </c>
      <c r="I1147" s="114" t="s">
        <v>677</v>
      </c>
      <c r="L1147">
        <v>24676</v>
      </c>
      <c r="M1147" s="114" t="s">
        <v>3229</v>
      </c>
      <c r="N1147" s="114" t="s">
        <v>658</v>
      </c>
      <c r="V1147" s="114" t="s">
        <v>1455</v>
      </c>
      <c r="W1147">
        <v>11003</v>
      </c>
    </row>
    <row r="1148" spans="7:23" ht="12.75">
      <c r="G1148">
        <v>10941</v>
      </c>
      <c r="H1148" s="114" t="s">
        <v>1387</v>
      </c>
      <c r="I1148" s="114" t="s">
        <v>677</v>
      </c>
      <c r="L1148">
        <v>24677</v>
      </c>
      <c r="M1148" s="114" t="s">
        <v>3230</v>
      </c>
      <c r="N1148" s="114" t="s">
        <v>658</v>
      </c>
      <c r="V1148" s="114" t="s">
        <v>1456</v>
      </c>
      <c r="W1148">
        <v>11004</v>
      </c>
    </row>
    <row r="1149" spans="7:23" ht="12.75">
      <c r="G1149">
        <v>10942</v>
      </c>
      <c r="H1149" s="114" t="s">
        <v>1388</v>
      </c>
      <c r="I1149" s="114" t="s">
        <v>677</v>
      </c>
      <c r="L1149">
        <v>24678</v>
      </c>
      <c r="M1149" s="114" t="s">
        <v>3231</v>
      </c>
      <c r="N1149" s="114" t="s">
        <v>658</v>
      </c>
      <c r="V1149" s="114" t="s">
        <v>1457</v>
      </c>
      <c r="W1149">
        <v>11005</v>
      </c>
    </row>
    <row r="1150" spans="7:23" ht="12.75">
      <c r="G1150">
        <v>10943</v>
      </c>
      <c r="H1150" s="114" t="s">
        <v>1389</v>
      </c>
      <c r="I1150" s="114" t="s">
        <v>677</v>
      </c>
      <c r="L1150">
        <v>24679</v>
      </c>
      <c r="M1150" s="114" t="s">
        <v>3232</v>
      </c>
      <c r="N1150" s="114" t="s">
        <v>658</v>
      </c>
      <c r="V1150" s="114" t="s">
        <v>1458</v>
      </c>
      <c r="W1150">
        <v>11006</v>
      </c>
    </row>
    <row r="1151" spans="7:23" ht="12.75">
      <c r="G1151">
        <v>10944</v>
      </c>
      <c r="H1151" s="114" t="s">
        <v>1390</v>
      </c>
      <c r="I1151" s="114" t="s">
        <v>677</v>
      </c>
      <c r="L1151">
        <v>24680</v>
      </c>
      <c r="M1151" s="114" t="s">
        <v>3233</v>
      </c>
      <c r="N1151" s="114" t="s">
        <v>658</v>
      </c>
      <c r="V1151" s="114" t="s">
        <v>1459</v>
      </c>
      <c r="W1151">
        <v>11007</v>
      </c>
    </row>
    <row r="1152" spans="7:23" ht="12.75">
      <c r="G1152">
        <v>10945</v>
      </c>
      <c r="H1152" s="114" t="s">
        <v>1391</v>
      </c>
      <c r="I1152" s="114" t="s">
        <v>677</v>
      </c>
      <c r="L1152">
        <v>24681</v>
      </c>
      <c r="M1152" s="114" t="s">
        <v>3234</v>
      </c>
      <c r="N1152" s="114" t="s">
        <v>658</v>
      </c>
      <c r="V1152" s="114" t="s">
        <v>1460</v>
      </c>
      <c r="W1152">
        <v>11008</v>
      </c>
    </row>
    <row r="1153" spans="7:23" ht="12.75">
      <c r="G1153">
        <v>10946</v>
      </c>
      <c r="H1153" s="114" t="s">
        <v>1392</v>
      </c>
      <c r="I1153" s="114" t="s">
        <v>677</v>
      </c>
      <c r="L1153">
        <v>24682</v>
      </c>
      <c r="M1153" s="114" t="s">
        <v>3235</v>
      </c>
      <c r="N1153" s="114" t="s">
        <v>658</v>
      </c>
      <c r="V1153" s="114" t="s">
        <v>1461</v>
      </c>
      <c r="W1153">
        <v>11009</v>
      </c>
    </row>
    <row r="1154" spans="7:23" ht="12.75">
      <c r="G1154">
        <v>399288</v>
      </c>
      <c r="H1154" s="114" t="s">
        <v>5112</v>
      </c>
      <c r="I1154" s="114" t="s">
        <v>677</v>
      </c>
      <c r="L1154">
        <v>24683</v>
      </c>
      <c r="M1154" s="114" t="s">
        <v>3236</v>
      </c>
      <c r="N1154" s="114" t="s">
        <v>658</v>
      </c>
      <c r="V1154" s="114" t="s">
        <v>1462</v>
      </c>
      <c r="W1154">
        <v>11010</v>
      </c>
    </row>
    <row r="1155" spans="7:23" ht="12.75">
      <c r="G1155">
        <v>10947</v>
      </c>
      <c r="H1155" s="114" t="s">
        <v>1393</v>
      </c>
      <c r="I1155" s="114" t="s">
        <v>677</v>
      </c>
      <c r="L1155">
        <v>24684</v>
      </c>
      <c r="M1155" s="114" t="s">
        <v>3237</v>
      </c>
      <c r="N1155" s="114" t="s">
        <v>658</v>
      </c>
      <c r="V1155" s="114" t="s">
        <v>1463</v>
      </c>
      <c r="W1155">
        <v>11011</v>
      </c>
    </row>
    <row r="1156" spans="7:23" ht="12.75">
      <c r="G1156">
        <v>10948</v>
      </c>
      <c r="H1156" s="114" t="s">
        <v>1394</v>
      </c>
      <c r="I1156" s="114" t="s">
        <v>677</v>
      </c>
      <c r="L1156">
        <v>24685</v>
      </c>
      <c r="M1156" s="114" t="s">
        <v>3238</v>
      </c>
      <c r="N1156" s="114" t="s">
        <v>658</v>
      </c>
      <c r="V1156" s="114" t="s">
        <v>1464</v>
      </c>
      <c r="W1156">
        <v>228037</v>
      </c>
    </row>
    <row r="1157" spans="7:23" ht="12.75">
      <c r="G1157">
        <v>10949</v>
      </c>
      <c r="H1157" s="114" t="s">
        <v>1395</v>
      </c>
      <c r="I1157" s="114" t="s">
        <v>677</v>
      </c>
      <c r="L1157">
        <v>24686</v>
      </c>
      <c r="M1157" s="114" t="s">
        <v>3239</v>
      </c>
      <c r="N1157" s="114" t="s">
        <v>658</v>
      </c>
      <c r="V1157" s="114" t="s">
        <v>1465</v>
      </c>
      <c r="W1157">
        <v>11012</v>
      </c>
    </row>
    <row r="1158" spans="7:23" ht="12.75">
      <c r="G1158">
        <v>10950</v>
      </c>
      <c r="H1158" s="114" t="s">
        <v>1396</v>
      </c>
      <c r="I1158" s="114" t="s">
        <v>677</v>
      </c>
      <c r="L1158">
        <v>24687</v>
      </c>
      <c r="M1158" s="114" t="s">
        <v>3240</v>
      </c>
      <c r="N1158" s="114" t="s">
        <v>658</v>
      </c>
      <c r="V1158" s="114" t="s">
        <v>1466</v>
      </c>
      <c r="W1158">
        <v>11013</v>
      </c>
    </row>
    <row r="1159" spans="7:23" ht="12.75">
      <c r="G1159">
        <v>10951</v>
      </c>
      <c r="H1159" s="114" t="s">
        <v>1397</v>
      </c>
      <c r="I1159" s="114" t="s">
        <v>677</v>
      </c>
      <c r="L1159">
        <v>24688</v>
      </c>
      <c r="M1159" s="114" t="s">
        <v>3241</v>
      </c>
      <c r="N1159" s="114" t="s">
        <v>658</v>
      </c>
      <c r="V1159" s="114" t="s">
        <v>1467</v>
      </c>
      <c r="W1159">
        <v>11014</v>
      </c>
    </row>
    <row r="1160" spans="7:23" ht="12.75">
      <c r="G1160">
        <v>10952</v>
      </c>
      <c r="H1160" s="114" t="s">
        <v>1398</v>
      </c>
      <c r="I1160" s="114" t="s">
        <v>677</v>
      </c>
      <c r="L1160">
        <v>24689</v>
      </c>
      <c r="M1160" s="114" t="s">
        <v>3242</v>
      </c>
      <c r="N1160" s="114" t="s">
        <v>658</v>
      </c>
      <c r="V1160" s="114" t="s">
        <v>1468</v>
      </c>
      <c r="W1160">
        <v>228041</v>
      </c>
    </row>
    <row r="1161" spans="7:23" ht="12.75">
      <c r="G1161">
        <v>10953</v>
      </c>
      <c r="H1161" s="114" t="s">
        <v>1399</v>
      </c>
      <c r="I1161" s="114" t="s">
        <v>677</v>
      </c>
      <c r="L1161">
        <v>24690</v>
      </c>
      <c r="M1161" s="114" t="s">
        <v>3243</v>
      </c>
      <c r="N1161" s="114" t="s">
        <v>658</v>
      </c>
      <c r="V1161" s="114" t="s">
        <v>1469</v>
      </c>
      <c r="W1161">
        <v>11015</v>
      </c>
    </row>
    <row r="1162" spans="7:23" ht="12.75">
      <c r="G1162">
        <v>10954</v>
      </c>
      <c r="H1162" s="114" t="s">
        <v>1400</v>
      </c>
      <c r="I1162" s="114" t="s">
        <v>677</v>
      </c>
      <c r="L1162">
        <v>24691</v>
      </c>
      <c r="M1162" s="114" t="s">
        <v>3244</v>
      </c>
      <c r="N1162" s="114" t="s">
        <v>658</v>
      </c>
      <c r="V1162" s="114" t="s">
        <v>1470</v>
      </c>
      <c r="W1162">
        <v>11016</v>
      </c>
    </row>
    <row r="1163" spans="7:23" ht="12.75">
      <c r="G1163">
        <v>228013</v>
      </c>
      <c r="H1163" s="114" t="s">
        <v>1401</v>
      </c>
      <c r="I1163" s="114" t="s">
        <v>677</v>
      </c>
      <c r="L1163">
        <v>24692</v>
      </c>
      <c r="M1163" s="114" t="s">
        <v>3245</v>
      </c>
      <c r="N1163" s="114" t="s">
        <v>658</v>
      </c>
      <c r="V1163" s="114" t="s">
        <v>1471</v>
      </c>
      <c r="W1163">
        <v>228045</v>
      </c>
    </row>
    <row r="1164" spans="7:23" ht="12.75">
      <c r="G1164">
        <v>10955</v>
      </c>
      <c r="H1164" s="114" t="s">
        <v>1402</v>
      </c>
      <c r="I1164" s="114" t="s">
        <v>677</v>
      </c>
      <c r="L1164">
        <v>24693</v>
      </c>
      <c r="M1164" s="114" t="s">
        <v>3246</v>
      </c>
      <c r="N1164" s="114" t="s">
        <v>658</v>
      </c>
      <c r="V1164" s="114" t="s">
        <v>1472</v>
      </c>
      <c r="W1164">
        <v>10870</v>
      </c>
    </row>
    <row r="1165" spans="7:23" ht="12.75">
      <c r="G1165">
        <v>10956</v>
      </c>
      <c r="H1165" s="114" t="s">
        <v>1403</v>
      </c>
      <c r="I1165" s="114" t="s">
        <v>677</v>
      </c>
      <c r="L1165">
        <v>24694</v>
      </c>
      <c r="M1165" s="114" t="s">
        <v>3247</v>
      </c>
      <c r="N1165" s="114" t="s">
        <v>658</v>
      </c>
      <c r="V1165" s="114" t="s">
        <v>1473</v>
      </c>
      <c r="W1165">
        <v>11018</v>
      </c>
    </row>
    <row r="1166" spans="7:23" ht="12.75">
      <c r="G1166">
        <v>10957</v>
      </c>
      <c r="H1166" s="114" t="s">
        <v>1404</v>
      </c>
      <c r="I1166" s="114" t="s">
        <v>677</v>
      </c>
      <c r="L1166">
        <v>24695</v>
      </c>
      <c r="M1166" s="114" t="s">
        <v>3248</v>
      </c>
      <c r="N1166" s="114" t="s">
        <v>658</v>
      </c>
      <c r="V1166" s="114" t="s">
        <v>1474</v>
      </c>
      <c r="W1166">
        <v>11019</v>
      </c>
    </row>
    <row r="1167" spans="7:23" ht="12.75">
      <c r="G1167">
        <v>10958</v>
      </c>
      <c r="H1167" s="114" t="s">
        <v>1405</v>
      </c>
      <c r="I1167" s="114" t="s">
        <v>677</v>
      </c>
      <c r="L1167">
        <v>24696</v>
      </c>
      <c r="M1167" s="114" t="s">
        <v>3249</v>
      </c>
      <c r="N1167" s="114" t="s">
        <v>658</v>
      </c>
      <c r="V1167" s="114" t="s">
        <v>1475</v>
      </c>
      <c r="W1167">
        <v>11020</v>
      </c>
    </row>
    <row r="1168" spans="7:23" ht="12.75">
      <c r="G1168">
        <v>10959</v>
      </c>
      <c r="H1168" s="114" t="s">
        <v>1406</v>
      </c>
      <c r="I1168" s="114" t="s">
        <v>677</v>
      </c>
      <c r="L1168">
        <v>24697</v>
      </c>
      <c r="M1168" s="114" t="s">
        <v>3250</v>
      </c>
      <c r="N1168" s="114" t="s">
        <v>658</v>
      </c>
      <c r="V1168" s="114" t="s">
        <v>1476</v>
      </c>
      <c r="W1168">
        <v>11021</v>
      </c>
    </row>
    <row r="1169" spans="7:23" ht="12.75">
      <c r="G1169">
        <v>359276</v>
      </c>
      <c r="H1169" s="114" t="s">
        <v>4805</v>
      </c>
      <c r="I1169" s="114" t="s">
        <v>677</v>
      </c>
      <c r="L1169">
        <v>24698</v>
      </c>
      <c r="M1169" s="114" t="s">
        <v>3251</v>
      </c>
      <c r="N1169" s="114" t="s">
        <v>658</v>
      </c>
      <c r="V1169" s="114" t="s">
        <v>1477</v>
      </c>
      <c r="W1169">
        <v>11022</v>
      </c>
    </row>
    <row r="1170" spans="7:23" ht="12.75">
      <c r="G1170">
        <v>228017</v>
      </c>
      <c r="H1170" s="114" t="s">
        <v>1407</v>
      </c>
      <c r="I1170" s="114" t="s">
        <v>677</v>
      </c>
      <c r="L1170">
        <v>24699</v>
      </c>
      <c r="M1170" s="114" t="s">
        <v>3252</v>
      </c>
      <c r="N1170" s="114" t="s">
        <v>658</v>
      </c>
      <c r="V1170" s="114" t="s">
        <v>5115</v>
      </c>
      <c r="W1170">
        <v>419677</v>
      </c>
    </row>
    <row r="1171" spans="7:23" ht="12.75">
      <c r="G1171">
        <v>10960</v>
      </c>
      <c r="H1171" s="114" t="s">
        <v>1408</v>
      </c>
      <c r="I1171" s="114" t="s">
        <v>677</v>
      </c>
      <c r="L1171">
        <v>24700</v>
      </c>
      <c r="M1171" s="114" t="s">
        <v>3253</v>
      </c>
      <c r="N1171" s="114" t="s">
        <v>658</v>
      </c>
      <c r="V1171" s="114" t="s">
        <v>1478</v>
      </c>
      <c r="W1171">
        <v>11024</v>
      </c>
    </row>
    <row r="1172" spans="7:23" ht="12.75">
      <c r="G1172">
        <v>10961</v>
      </c>
      <c r="H1172" s="114" t="s">
        <v>1409</v>
      </c>
      <c r="I1172" s="114" t="s">
        <v>677</v>
      </c>
      <c r="L1172">
        <v>24701</v>
      </c>
      <c r="M1172" s="114" t="s">
        <v>3254</v>
      </c>
      <c r="N1172" s="114" t="s">
        <v>658</v>
      </c>
      <c r="V1172" s="114" t="s">
        <v>1479</v>
      </c>
      <c r="W1172">
        <v>11025</v>
      </c>
    </row>
    <row r="1173" spans="7:23" ht="12.75">
      <c r="G1173">
        <v>10962</v>
      </c>
      <c r="H1173" s="114" t="s">
        <v>1410</v>
      </c>
      <c r="I1173" s="114" t="s">
        <v>677</v>
      </c>
      <c r="L1173">
        <v>24702</v>
      </c>
      <c r="M1173" s="114" t="s">
        <v>3255</v>
      </c>
      <c r="N1173" s="114" t="s">
        <v>658</v>
      </c>
      <c r="V1173" s="114" t="s">
        <v>1480</v>
      </c>
      <c r="W1173">
        <v>11026</v>
      </c>
    </row>
    <row r="1174" spans="7:23" ht="12.75">
      <c r="G1174">
        <v>10963</v>
      </c>
      <c r="H1174" s="114" t="s">
        <v>1411</v>
      </c>
      <c r="I1174" s="114" t="s">
        <v>677</v>
      </c>
      <c r="L1174">
        <v>24703</v>
      </c>
      <c r="M1174" s="114" t="s">
        <v>3256</v>
      </c>
      <c r="N1174" s="114" t="s">
        <v>658</v>
      </c>
      <c r="V1174" s="114" t="s">
        <v>1481</v>
      </c>
      <c r="W1174">
        <v>11027</v>
      </c>
    </row>
    <row r="1175" spans="7:23" ht="12.75">
      <c r="G1175">
        <v>10964</v>
      </c>
      <c r="H1175" s="114" t="s">
        <v>1412</v>
      </c>
      <c r="I1175" s="114" t="s">
        <v>677</v>
      </c>
      <c r="L1175">
        <v>24704</v>
      </c>
      <c r="M1175" s="114" t="s">
        <v>3257</v>
      </c>
      <c r="N1175" s="114" t="s">
        <v>658</v>
      </c>
      <c r="V1175" s="114" t="s">
        <v>1482</v>
      </c>
      <c r="W1175">
        <v>11028</v>
      </c>
    </row>
    <row r="1176" spans="7:23" ht="12.75">
      <c r="G1176">
        <v>10965</v>
      </c>
      <c r="H1176" s="114" t="s">
        <v>1413</v>
      </c>
      <c r="I1176" s="114" t="s">
        <v>677</v>
      </c>
      <c r="L1176">
        <v>24705</v>
      </c>
      <c r="M1176" s="114" t="s">
        <v>3258</v>
      </c>
      <c r="N1176" s="114" t="s">
        <v>658</v>
      </c>
      <c r="V1176" s="114" t="s">
        <v>1483</v>
      </c>
      <c r="W1176">
        <v>228317</v>
      </c>
    </row>
    <row r="1177" spans="7:23" ht="12.75">
      <c r="G1177">
        <v>10966</v>
      </c>
      <c r="H1177" s="114" t="s">
        <v>1414</v>
      </c>
      <c r="I1177" s="114" t="s">
        <v>677</v>
      </c>
      <c r="L1177">
        <v>24706</v>
      </c>
      <c r="M1177" s="114" t="s">
        <v>3259</v>
      </c>
      <c r="N1177" s="114" t="s">
        <v>658</v>
      </c>
      <c r="V1177" s="114" t="s">
        <v>1484</v>
      </c>
      <c r="W1177">
        <v>11029</v>
      </c>
    </row>
    <row r="1178" spans="7:23" ht="12.75">
      <c r="G1178">
        <v>10967</v>
      </c>
      <c r="H1178" s="114" t="s">
        <v>1415</v>
      </c>
      <c r="I1178" s="114" t="s">
        <v>677</v>
      </c>
      <c r="L1178">
        <v>24707</v>
      </c>
      <c r="M1178" s="114" t="s">
        <v>3260</v>
      </c>
      <c r="N1178" s="114" t="s">
        <v>658</v>
      </c>
      <c r="V1178" s="114" t="s">
        <v>1485</v>
      </c>
      <c r="W1178">
        <v>11030</v>
      </c>
    </row>
    <row r="1179" spans="7:23" ht="12.75">
      <c r="G1179">
        <v>10968</v>
      </c>
      <c r="H1179" s="114" t="s">
        <v>1416</v>
      </c>
      <c r="I1179" s="114" t="s">
        <v>677</v>
      </c>
      <c r="L1179">
        <v>24708</v>
      </c>
      <c r="M1179" s="114" t="s">
        <v>3261</v>
      </c>
      <c r="N1179" s="114" t="s">
        <v>658</v>
      </c>
      <c r="V1179" s="114" t="s">
        <v>1486</v>
      </c>
      <c r="W1179">
        <v>228321</v>
      </c>
    </row>
    <row r="1180" spans="7:23" ht="12.75">
      <c r="G1180">
        <v>10969</v>
      </c>
      <c r="H1180" s="114" t="s">
        <v>1417</v>
      </c>
      <c r="I1180" s="114" t="s">
        <v>677</v>
      </c>
      <c r="L1180">
        <v>24709</v>
      </c>
      <c r="M1180" s="114" t="s">
        <v>3262</v>
      </c>
      <c r="N1180" s="114" t="s">
        <v>658</v>
      </c>
      <c r="V1180" s="114" t="s">
        <v>1487</v>
      </c>
      <c r="W1180">
        <v>11031</v>
      </c>
    </row>
    <row r="1181" spans="7:23" ht="12.75">
      <c r="G1181">
        <v>10970</v>
      </c>
      <c r="H1181" s="114" t="s">
        <v>1418</v>
      </c>
      <c r="I1181" s="114" t="s">
        <v>677</v>
      </c>
      <c r="L1181">
        <v>24710</v>
      </c>
      <c r="M1181" s="114" t="s">
        <v>3263</v>
      </c>
      <c r="N1181" s="114" t="s">
        <v>658</v>
      </c>
      <c r="V1181" s="114" t="s">
        <v>1488</v>
      </c>
      <c r="W1181">
        <v>205920</v>
      </c>
    </row>
    <row r="1182" spans="7:23" ht="12.75">
      <c r="G1182">
        <v>10971</v>
      </c>
      <c r="H1182" s="114" t="s">
        <v>1419</v>
      </c>
      <c r="I1182" s="114" t="s">
        <v>677</v>
      </c>
      <c r="L1182">
        <v>24711</v>
      </c>
      <c r="M1182" s="114" t="s">
        <v>3264</v>
      </c>
      <c r="N1182" s="114" t="s">
        <v>658</v>
      </c>
      <c r="V1182" s="114" t="s">
        <v>1489</v>
      </c>
      <c r="W1182">
        <v>11032</v>
      </c>
    </row>
    <row r="1183" spans="7:23" ht="12.75">
      <c r="G1183">
        <v>10972</v>
      </c>
      <c r="H1183" s="114" t="s">
        <v>1420</v>
      </c>
      <c r="I1183" s="114" t="s">
        <v>677</v>
      </c>
      <c r="L1183">
        <v>24712</v>
      </c>
      <c r="M1183" s="114" t="s">
        <v>3265</v>
      </c>
      <c r="N1183" s="114" t="s">
        <v>658</v>
      </c>
      <c r="V1183" s="114" t="s">
        <v>1490</v>
      </c>
      <c r="W1183">
        <v>11033</v>
      </c>
    </row>
    <row r="1184" spans="7:23" ht="12.75">
      <c r="G1184">
        <v>10973</v>
      </c>
      <c r="H1184" s="114" t="s">
        <v>1421</v>
      </c>
      <c r="I1184" s="114" t="s">
        <v>677</v>
      </c>
      <c r="L1184">
        <v>24713</v>
      </c>
      <c r="M1184" s="114" t="s">
        <v>3266</v>
      </c>
      <c r="N1184" s="114" t="s">
        <v>658</v>
      </c>
      <c r="V1184" s="114" t="s">
        <v>1491</v>
      </c>
      <c r="W1184">
        <v>11034</v>
      </c>
    </row>
    <row r="1185" spans="7:23" ht="12.75">
      <c r="G1185">
        <v>10974</v>
      </c>
      <c r="H1185" s="114" t="s">
        <v>1422</v>
      </c>
      <c r="I1185" s="114" t="s">
        <v>677</v>
      </c>
      <c r="L1185">
        <v>24714</v>
      </c>
      <c r="M1185" s="114" t="s">
        <v>1309</v>
      </c>
      <c r="N1185" s="114" t="s">
        <v>658</v>
      </c>
      <c r="V1185" s="114" t="s">
        <v>1492</v>
      </c>
      <c r="W1185">
        <v>11035</v>
      </c>
    </row>
    <row r="1186" spans="7:23" ht="12.75">
      <c r="G1186">
        <v>10975</v>
      </c>
      <c r="H1186" s="114" t="s">
        <v>1423</v>
      </c>
      <c r="I1186" s="114" t="s">
        <v>677</v>
      </c>
      <c r="L1186">
        <v>24717</v>
      </c>
      <c r="M1186" s="114" t="s">
        <v>3267</v>
      </c>
      <c r="N1186" s="114" t="s">
        <v>658</v>
      </c>
      <c r="V1186" s="114" t="s">
        <v>1493</v>
      </c>
      <c r="W1186">
        <v>11036</v>
      </c>
    </row>
    <row r="1187" spans="7:23" ht="12.75">
      <c r="G1187">
        <v>228021</v>
      </c>
      <c r="H1187" s="114" t="s">
        <v>1424</v>
      </c>
      <c r="I1187" s="114" t="s">
        <v>677</v>
      </c>
      <c r="L1187">
        <v>24718</v>
      </c>
      <c r="M1187" s="114" t="s">
        <v>3268</v>
      </c>
      <c r="N1187" s="114" t="s">
        <v>658</v>
      </c>
      <c r="V1187" s="114" t="s">
        <v>1494</v>
      </c>
      <c r="W1187">
        <v>11037</v>
      </c>
    </row>
    <row r="1188" spans="7:23" ht="12.75">
      <c r="G1188">
        <v>10976</v>
      </c>
      <c r="H1188" s="114" t="s">
        <v>1425</v>
      </c>
      <c r="I1188" s="114" t="s">
        <v>677</v>
      </c>
      <c r="L1188">
        <v>24719</v>
      </c>
      <c r="M1188" s="114" t="s">
        <v>3269</v>
      </c>
      <c r="N1188" s="114" t="s">
        <v>658</v>
      </c>
      <c r="V1188" s="114" t="s">
        <v>1495</v>
      </c>
      <c r="W1188">
        <v>11038</v>
      </c>
    </row>
    <row r="1189" spans="7:23" ht="12.75">
      <c r="G1189">
        <v>10977</v>
      </c>
      <c r="H1189" s="114" t="s">
        <v>1426</v>
      </c>
      <c r="I1189" s="114" t="s">
        <v>677</v>
      </c>
      <c r="L1189">
        <v>24720</v>
      </c>
      <c r="M1189" s="114" t="s">
        <v>3270</v>
      </c>
      <c r="N1189" s="114" t="s">
        <v>658</v>
      </c>
      <c r="V1189" s="114" t="s">
        <v>1496</v>
      </c>
      <c r="W1189">
        <v>11039</v>
      </c>
    </row>
    <row r="1190" spans="7:23" ht="12.75">
      <c r="G1190">
        <v>228025</v>
      </c>
      <c r="H1190" s="114" t="s">
        <v>1427</v>
      </c>
      <c r="I1190" s="114" t="s">
        <v>677</v>
      </c>
      <c r="L1190">
        <v>24721</v>
      </c>
      <c r="M1190" s="114" t="s">
        <v>3271</v>
      </c>
      <c r="N1190" s="114" t="s">
        <v>658</v>
      </c>
      <c r="V1190" s="114" t="s">
        <v>1497</v>
      </c>
      <c r="W1190">
        <v>11040</v>
      </c>
    </row>
    <row r="1191" spans="7:23" ht="12.75">
      <c r="G1191">
        <v>10978</v>
      </c>
      <c r="H1191" s="114" t="s">
        <v>1428</v>
      </c>
      <c r="I1191" s="114" t="s">
        <v>677</v>
      </c>
      <c r="L1191">
        <v>24723</v>
      </c>
      <c r="M1191" s="114" t="s">
        <v>3272</v>
      </c>
      <c r="N1191" s="114" t="s">
        <v>658</v>
      </c>
      <c r="V1191" s="114" t="s">
        <v>1498</v>
      </c>
      <c r="W1191">
        <v>11041</v>
      </c>
    </row>
    <row r="1192" spans="7:23" ht="12.75">
      <c r="G1192">
        <v>10979</v>
      </c>
      <c r="H1192" s="114" t="s">
        <v>1429</v>
      </c>
      <c r="I1192" s="114" t="s">
        <v>677</v>
      </c>
      <c r="L1192">
        <v>24724</v>
      </c>
      <c r="M1192" s="114" t="s">
        <v>3273</v>
      </c>
      <c r="N1192" s="114" t="s">
        <v>658</v>
      </c>
      <c r="V1192" s="114" t="s">
        <v>1499</v>
      </c>
      <c r="W1192">
        <v>11042</v>
      </c>
    </row>
    <row r="1193" spans="7:23" ht="12.75">
      <c r="G1193">
        <v>398073</v>
      </c>
      <c r="H1193" s="114" t="s">
        <v>5113</v>
      </c>
      <c r="I1193" s="114" t="s">
        <v>677</v>
      </c>
      <c r="L1193">
        <v>24725</v>
      </c>
      <c r="M1193" s="114" t="s">
        <v>3274</v>
      </c>
      <c r="N1193" s="114" t="s">
        <v>658</v>
      </c>
      <c r="V1193" s="114" t="s">
        <v>1500</v>
      </c>
      <c r="W1193">
        <v>11043</v>
      </c>
    </row>
    <row r="1194" spans="7:23" ht="12.75">
      <c r="G1194">
        <v>10980</v>
      </c>
      <c r="H1194" s="114" t="s">
        <v>1430</v>
      </c>
      <c r="I1194" s="114" t="s">
        <v>677</v>
      </c>
      <c r="L1194">
        <v>24726</v>
      </c>
      <c r="M1194" s="114" t="s">
        <v>3275</v>
      </c>
      <c r="N1194" s="114" t="s">
        <v>658</v>
      </c>
      <c r="V1194" s="114" t="s">
        <v>1501</v>
      </c>
      <c r="W1194">
        <v>11044</v>
      </c>
    </row>
    <row r="1195" spans="7:23" ht="12.75">
      <c r="G1195">
        <v>228029</v>
      </c>
      <c r="H1195" s="114" t="s">
        <v>1431</v>
      </c>
      <c r="I1195" s="114" t="s">
        <v>677</v>
      </c>
      <c r="L1195">
        <v>24727</v>
      </c>
      <c r="M1195" s="114" t="s">
        <v>3276</v>
      </c>
      <c r="N1195" s="114" t="s">
        <v>658</v>
      </c>
      <c r="V1195" s="114" t="s">
        <v>1502</v>
      </c>
      <c r="W1195">
        <v>11045</v>
      </c>
    </row>
    <row r="1196" spans="7:23" ht="12.75">
      <c r="G1196">
        <v>10981</v>
      </c>
      <c r="H1196" s="114" t="s">
        <v>1432</v>
      </c>
      <c r="I1196" s="114" t="s">
        <v>677</v>
      </c>
      <c r="L1196">
        <v>24728</v>
      </c>
      <c r="M1196" s="114" t="s">
        <v>3277</v>
      </c>
      <c r="N1196" s="114" t="s">
        <v>658</v>
      </c>
      <c r="V1196" s="114" t="s">
        <v>1503</v>
      </c>
      <c r="W1196">
        <v>228325</v>
      </c>
    </row>
    <row r="1197" spans="7:23" ht="12.75">
      <c r="G1197">
        <v>10982</v>
      </c>
      <c r="H1197" s="114" t="s">
        <v>1433</v>
      </c>
      <c r="I1197" s="114" t="s">
        <v>677</v>
      </c>
      <c r="L1197">
        <v>24729</v>
      </c>
      <c r="M1197" s="114" t="s">
        <v>3278</v>
      </c>
      <c r="N1197" s="114" t="s">
        <v>658</v>
      </c>
      <c r="V1197" s="114" t="s">
        <v>1504</v>
      </c>
      <c r="W1197">
        <v>11046</v>
      </c>
    </row>
    <row r="1198" spans="7:23" ht="12.75">
      <c r="G1198">
        <v>10983</v>
      </c>
      <c r="H1198" s="114" t="s">
        <v>1434</v>
      </c>
      <c r="I1198" s="114" t="s">
        <v>677</v>
      </c>
      <c r="L1198">
        <v>24730</v>
      </c>
      <c r="M1198" s="114" t="s">
        <v>3279</v>
      </c>
      <c r="N1198" s="114" t="s">
        <v>658</v>
      </c>
      <c r="V1198" s="114" t="s">
        <v>1505</v>
      </c>
      <c r="W1198">
        <v>11047</v>
      </c>
    </row>
    <row r="1199" spans="7:23" ht="12.75">
      <c r="G1199">
        <v>10984</v>
      </c>
      <c r="H1199" s="114" t="s">
        <v>1435</v>
      </c>
      <c r="I1199" s="114" t="s">
        <v>677</v>
      </c>
      <c r="L1199">
        <v>24731</v>
      </c>
      <c r="M1199" s="114" t="s">
        <v>3281</v>
      </c>
      <c r="N1199" s="114" t="s">
        <v>658</v>
      </c>
      <c r="V1199" s="114" t="s">
        <v>1506</v>
      </c>
      <c r="W1199">
        <v>11048</v>
      </c>
    </row>
    <row r="1200" spans="7:23" ht="12.75">
      <c r="G1200">
        <v>10985</v>
      </c>
      <c r="H1200" s="114" t="s">
        <v>1436</v>
      </c>
      <c r="I1200" s="114" t="s">
        <v>677</v>
      </c>
      <c r="L1200">
        <v>24732</v>
      </c>
      <c r="M1200" s="114" t="s">
        <v>3282</v>
      </c>
      <c r="N1200" s="114" t="s">
        <v>658</v>
      </c>
      <c r="V1200" s="114" t="s">
        <v>1507</v>
      </c>
      <c r="W1200">
        <v>11049</v>
      </c>
    </row>
    <row r="1201" spans="7:23" ht="12.75">
      <c r="G1201">
        <v>10986</v>
      </c>
      <c r="H1201" s="114" t="s">
        <v>1437</v>
      </c>
      <c r="I1201" s="114" t="s">
        <v>677</v>
      </c>
      <c r="L1201">
        <v>24733</v>
      </c>
      <c r="M1201" s="114" t="s">
        <v>3283</v>
      </c>
      <c r="N1201" s="114" t="s">
        <v>658</v>
      </c>
      <c r="V1201" s="114" t="s">
        <v>1508</v>
      </c>
      <c r="W1201">
        <v>228329</v>
      </c>
    </row>
    <row r="1202" spans="7:23" ht="12.75">
      <c r="G1202">
        <v>10987</v>
      </c>
      <c r="H1202" s="114" t="s">
        <v>1438</v>
      </c>
      <c r="I1202" s="114" t="s">
        <v>677</v>
      </c>
      <c r="L1202">
        <v>24734</v>
      </c>
      <c r="M1202" s="114" t="s">
        <v>3284</v>
      </c>
      <c r="N1202" s="114" t="s">
        <v>658</v>
      </c>
      <c r="V1202" s="114" t="s">
        <v>1509</v>
      </c>
      <c r="W1202">
        <v>11050</v>
      </c>
    </row>
    <row r="1203" spans="7:23" ht="12.75">
      <c r="G1203">
        <v>10988</v>
      </c>
      <c r="H1203" s="114" t="s">
        <v>1439</v>
      </c>
      <c r="I1203" s="114" t="s">
        <v>677</v>
      </c>
      <c r="L1203">
        <v>24735</v>
      </c>
      <c r="M1203" s="114" t="s">
        <v>3285</v>
      </c>
      <c r="N1203" s="114" t="s">
        <v>658</v>
      </c>
      <c r="V1203" s="114" t="s">
        <v>1510</v>
      </c>
      <c r="W1203">
        <v>11051</v>
      </c>
    </row>
    <row r="1204" spans="7:23" ht="12.75">
      <c r="G1204">
        <v>10989</v>
      </c>
      <c r="H1204" s="114" t="s">
        <v>1440</v>
      </c>
      <c r="I1204" s="114" t="s">
        <v>677</v>
      </c>
      <c r="L1204">
        <v>24736</v>
      </c>
      <c r="M1204" s="114" t="s">
        <v>3286</v>
      </c>
      <c r="N1204" s="114" t="s">
        <v>658</v>
      </c>
      <c r="V1204" s="114" t="s">
        <v>1511</v>
      </c>
      <c r="W1204">
        <v>11052</v>
      </c>
    </row>
    <row r="1205" spans="7:23" ht="12.75">
      <c r="G1205">
        <v>10990</v>
      </c>
      <c r="H1205" s="114" t="s">
        <v>1441</v>
      </c>
      <c r="I1205" s="114" t="s">
        <v>677</v>
      </c>
      <c r="L1205">
        <v>24737</v>
      </c>
      <c r="M1205" s="114" t="s">
        <v>3287</v>
      </c>
      <c r="N1205" s="114" t="s">
        <v>658</v>
      </c>
      <c r="V1205" s="114" t="s">
        <v>1512</v>
      </c>
      <c r="W1205">
        <v>11053</v>
      </c>
    </row>
    <row r="1206" spans="7:23" ht="12.75">
      <c r="G1206">
        <v>10991</v>
      </c>
      <c r="H1206" s="114" t="s">
        <v>1442</v>
      </c>
      <c r="I1206" s="114" t="s">
        <v>677</v>
      </c>
      <c r="L1206">
        <v>24738</v>
      </c>
      <c r="M1206" s="114" t="s">
        <v>3288</v>
      </c>
      <c r="N1206" s="114" t="s">
        <v>658</v>
      </c>
      <c r="V1206" s="114" t="s">
        <v>1513</v>
      </c>
      <c r="W1206">
        <v>228333</v>
      </c>
    </row>
    <row r="1207" spans="7:23" ht="12.75">
      <c r="G1207">
        <v>10992</v>
      </c>
      <c r="H1207" s="114" t="s">
        <v>1443</v>
      </c>
      <c r="I1207" s="114" t="s">
        <v>677</v>
      </c>
      <c r="L1207">
        <v>24739</v>
      </c>
      <c r="M1207" s="114" t="s">
        <v>3289</v>
      </c>
      <c r="N1207" s="114" t="s">
        <v>658</v>
      </c>
      <c r="V1207" s="114" t="s">
        <v>1514</v>
      </c>
      <c r="W1207">
        <v>11054</v>
      </c>
    </row>
    <row r="1208" spans="7:23" ht="12.75">
      <c r="G1208">
        <v>10993</v>
      </c>
      <c r="H1208" s="114" t="s">
        <v>1444</v>
      </c>
      <c r="I1208" s="114" t="s">
        <v>677</v>
      </c>
      <c r="L1208">
        <v>24740</v>
      </c>
      <c r="M1208" s="114" t="s">
        <v>3290</v>
      </c>
      <c r="N1208" s="114" t="s">
        <v>658</v>
      </c>
      <c r="V1208" s="114" t="s">
        <v>1515</v>
      </c>
      <c r="W1208">
        <v>11055</v>
      </c>
    </row>
    <row r="1209" spans="7:23" ht="12.75">
      <c r="G1209">
        <v>330477</v>
      </c>
      <c r="H1209" s="114" t="s">
        <v>4737</v>
      </c>
      <c r="I1209" s="114" t="s">
        <v>677</v>
      </c>
      <c r="L1209">
        <v>24741</v>
      </c>
      <c r="M1209" s="114" t="s">
        <v>3291</v>
      </c>
      <c r="N1209" s="114" t="s">
        <v>658</v>
      </c>
      <c r="V1209" s="114" t="s">
        <v>1516</v>
      </c>
      <c r="W1209">
        <v>11056</v>
      </c>
    </row>
    <row r="1210" spans="7:23" ht="12.75">
      <c r="G1210">
        <v>339076</v>
      </c>
      <c r="H1210" s="114" t="s">
        <v>4738</v>
      </c>
      <c r="I1210" s="114" t="s">
        <v>677</v>
      </c>
      <c r="L1210">
        <v>24742</v>
      </c>
      <c r="M1210" s="114" t="s">
        <v>3292</v>
      </c>
      <c r="N1210" s="114" t="s">
        <v>658</v>
      </c>
      <c r="V1210" s="114" t="s">
        <v>1517</v>
      </c>
      <c r="W1210">
        <v>11057</v>
      </c>
    </row>
    <row r="1211" spans="7:23" ht="12.75">
      <c r="G1211">
        <v>10994</v>
      </c>
      <c r="H1211" s="114" t="s">
        <v>1445</v>
      </c>
      <c r="I1211" s="114" t="s">
        <v>677</v>
      </c>
      <c r="L1211">
        <v>24743</v>
      </c>
      <c r="M1211" s="114" t="s">
        <v>3293</v>
      </c>
      <c r="N1211" s="114" t="s">
        <v>658</v>
      </c>
      <c r="V1211" s="114" t="s">
        <v>5116</v>
      </c>
      <c r="W1211">
        <v>412283</v>
      </c>
    </row>
    <row r="1212" spans="7:23" ht="12.75">
      <c r="G1212">
        <v>10995</v>
      </c>
      <c r="H1212" s="114" t="s">
        <v>1446</v>
      </c>
      <c r="I1212" s="114" t="s">
        <v>677</v>
      </c>
      <c r="L1212">
        <v>24744</v>
      </c>
      <c r="M1212" s="114" t="s">
        <v>3294</v>
      </c>
      <c r="N1212" s="114" t="s">
        <v>658</v>
      </c>
      <c r="V1212" s="114" t="s">
        <v>1518</v>
      </c>
      <c r="W1212">
        <v>11058</v>
      </c>
    </row>
    <row r="1213" spans="7:23" ht="12.75">
      <c r="G1213">
        <v>10996</v>
      </c>
      <c r="H1213" s="114" t="s">
        <v>1447</v>
      </c>
      <c r="I1213" s="114" t="s">
        <v>677</v>
      </c>
      <c r="L1213">
        <v>24745</v>
      </c>
      <c r="M1213" s="114" t="s">
        <v>3295</v>
      </c>
      <c r="N1213" s="114" t="s">
        <v>658</v>
      </c>
      <c r="V1213" s="114" t="s">
        <v>1519</v>
      </c>
      <c r="W1213">
        <v>228337</v>
      </c>
    </row>
    <row r="1214" spans="7:23" ht="12.75">
      <c r="G1214">
        <v>10997</v>
      </c>
      <c r="H1214" s="114" t="s">
        <v>1448</v>
      </c>
      <c r="I1214" s="114" t="s">
        <v>677</v>
      </c>
      <c r="L1214">
        <v>24746</v>
      </c>
      <c r="M1214" s="114" t="s">
        <v>3296</v>
      </c>
      <c r="N1214" s="114" t="s">
        <v>658</v>
      </c>
      <c r="V1214" s="114" t="s">
        <v>1520</v>
      </c>
      <c r="W1214">
        <v>11059</v>
      </c>
    </row>
    <row r="1215" spans="7:23" ht="12.75">
      <c r="G1215">
        <v>228033</v>
      </c>
      <c r="H1215" s="114" t="s">
        <v>1449</v>
      </c>
      <c r="I1215" s="114" t="s">
        <v>677</v>
      </c>
      <c r="L1215">
        <v>24747</v>
      </c>
      <c r="M1215" s="114" t="s">
        <v>3297</v>
      </c>
      <c r="N1215" s="114" t="s">
        <v>658</v>
      </c>
      <c r="V1215" s="114" t="s">
        <v>1521</v>
      </c>
      <c r="W1215">
        <v>11060</v>
      </c>
    </row>
    <row r="1216" spans="7:23" ht="12.75">
      <c r="G1216">
        <v>10998</v>
      </c>
      <c r="H1216" s="114" t="s">
        <v>1450</v>
      </c>
      <c r="I1216" s="114" t="s">
        <v>677</v>
      </c>
      <c r="L1216">
        <v>24748</v>
      </c>
      <c r="M1216" s="114" t="s">
        <v>3298</v>
      </c>
      <c r="N1216" s="114" t="s">
        <v>658</v>
      </c>
      <c r="V1216" s="114" t="s">
        <v>1522</v>
      </c>
      <c r="W1216">
        <v>11061</v>
      </c>
    </row>
    <row r="1217" spans="7:23" ht="12.75">
      <c r="G1217">
        <v>10999</v>
      </c>
      <c r="H1217" s="114" t="s">
        <v>1451</v>
      </c>
      <c r="I1217" s="114" t="s">
        <v>677</v>
      </c>
      <c r="L1217">
        <v>24749</v>
      </c>
      <c r="M1217" s="114" t="s">
        <v>3299</v>
      </c>
      <c r="N1217" s="114" t="s">
        <v>658</v>
      </c>
      <c r="V1217" s="114" t="s">
        <v>1523</v>
      </c>
      <c r="W1217">
        <v>11062</v>
      </c>
    </row>
    <row r="1218" spans="7:23" ht="12.75">
      <c r="G1218">
        <v>418091</v>
      </c>
      <c r="H1218" s="114" t="s">
        <v>5114</v>
      </c>
      <c r="I1218" s="114" t="s">
        <v>677</v>
      </c>
      <c r="L1218">
        <v>24750</v>
      </c>
      <c r="M1218" s="114" t="s">
        <v>3300</v>
      </c>
      <c r="N1218" s="114" t="s">
        <v>658</v>
      </c>
      <c r="V1218" s="114" t="s">
        <v>1524</v>
      </c>
      <c r="W1218">
        <v>11063</v>
      </c>
    </row>
    <row r="1219" spans="7:23" ht="12.75">
      <c r="G1219">
        <v>11000</v>
      </c>
      <c r="H1219" s="114" t="s">
        <v>1452</v>
      </c>
      <c r="I1219" s="114" t="s">
        <v>677</v>
      </c>
      <c r="L1219">
        <v>24751</v>
      </c>
      <c r="M1219" s="114" t="s">
        <v>3301</v>
      </c>
      <c r="N1219" s="114" t="s">
        <v>658</v>
      </c>
      <c r="V1219" s="114" t="s">
        <v>1525</v>
      </c>
      <c r="W1219">
        <v>11064</v>
      </c>
    </row>
    <row r="1220" spans="7:23" ht="12.75">
      <c r="G1220">
        <v>11001</v>
      </c>
      <c r="H1220" s="114" t="s">
        <v>1453</v>
      </c>
      <c r="I1220" s="114" t="s">
        <v>677</v>
      </c>
      <c r="L1220">
        <v>24752</v>
      </c>
      <c r="M1220" s="114" t="s">
        <v>3302</v>
      </c>
      <c r="N1220" s="114" t="s">
        <v>658</v>
      </c>
      <c r="V1220" s="114" t="s">
        <v>1526</v>
      </c>
      <c r="W1220">
        <v>11065</v>
      </c>
    </row>
    <row r="1221" spans="7:23" ht="12.75">
      <c r="G1221">
        <v>11002</v>
      </c>
      <c r="H1221" s="114" t="s">
        <v>1454</v>
      </c>
      <c r="I1221" s="114" t="s">
        <v>677</v>
      </c>
      <c r="L1221">
        <v>24753</v>
      </c>
      <c r="M1221" s="114" t="s">
        <v>3303</v>
      </c>
      <c r="N1221" s="114" t="s">
        <v>658</v>
      </c>
      <c r="V1221" s="114" t="s">
        <v>1527</v>
      </c>
      <c r="W1221">
        <v>11066</v>
      </c>
    </row>
    <row r="1222" spans="7:23" ht="12.75">
      <c r="G1222">
        <v>11003</v>
      </c>
      <c r="H1222" s="114" t="s">
        <v>1455</v>
      </c>
      <c r="I1222" s="114" t="s">
        <v>677</v>
      </c>
      <c r="L1222">
        <v>24754</v>
      </c>
      <c r="M1222" s="114" t="s">
        <v>3304</v>
      </c>
      <c r="N1222" s="114" t="s">
        <v>658</v>
      </c>
      <c r="V1222" s="114" t="s">
        <v>1528</v>
      </c>
      <c r="W1222">
        <v>215880</v>
      </c>
    </row>
    <row r="1223" spans="7:23" ht="12.75">
      <c r="G1223">
        <v>11004</v>
      </c>
      <c r="H1223" s="114" t="s">
        <v>1456</v>
      </c>
      <c r="I1223" s="114" t="s">
        <v>677</v>
      </c>
      <c r="L1223">
        <v>24755</v>
      </c>
      <c r="M1223" s="114" t="s">
        <v>3305</v>
      </c>
      <c r="N1223" s="114" t="s">
        <v>658</v>
      </c>
      <c r="V1223" s="114" t="s">
        <v>1529</v>
      </c>
      <c r="W1223">
        <v>11067</v>
      </c>
    </row>
    <row r="1224" spans="7:23" ht="12.75">
      <c r="G1224">
        <v>11005</v>
      </c>
      <c r="H1224" s="114" t="s">
        <v>1457</v>
      </c>
      <c r="I1224" s="114" t="s">
        <v>677</v>
      </c>
      <c r="L1224">
        <v>24756</v>
      </c>
      <c r="M1224" s="114" t="s">
        <v>3306</v>
      </c>
      <c r="N1224" s="114" t="s">
        <v>658</v>
      </c>
      <c r="V1224" s="114" t="s">
        <v>1530</v>
      </c>
      <c r="W1224">
        <v>11068</v>
      </c>
    </row>
    <row r="1225" spans="7:23" ht="12.75">
      <c r="G1225">
        <v>11006</v>
      </c>
      <c r="H1225" s="114" t="s">
        <v>1458</v>
      </c>
      <c r="I1225" s="114" t="s">
        <v>677</v>
      </c>
      <c r="L1225">
        <v>24757</v>
      </c>
      <c r="M1225" s="114" t="s">
        <v>3307</v>
      </c>
      <c r="N1225" s="114" t="s">
        <v>658</v>
      </c>
      <c r="V1225" s="114" t="s">
        <v>1531</v>
      </c>
      <c r="W1225">
        <v>11069</v>
      </c>
    </row>
    <row r="1226" spans="7:23" ht="12.75">
      <c r="G1226">
        <v>11007</v>
      </c>
      <c r="H1226" s="114" t="s">
        <v>1459</v>
      </c>
      <c r="I1226" s="114" t="s">
        <v>677</v>
      </c>
      <c r="L1226">
        <v>24758</v>
      </c>
      <c r="M1226" s="114" t="s">
        <v>3308</v>
      </c>
      <c r="N1226" s="114" t="s">
        <v>658</v>
      </c>
      <c r="V1226" s="114" t="s">
        <v>1532</v>
      </c>
      <c r="W1226">
        <v>11070</v>
      </c>
    </row>
    <row r="1227" spans="7:23" ht="12.75">
      <c r="G1227">
        <v>11008</v>
      </c>
      <c r="H1227" s="114" t="s">
        <v>1460</v>
      </c>
      <c r="I1227" s="114" t="s">
        <v>677</v>
      </c>
      <c r="L1227">
        <v>24759</v>
      </c>
      <c r="M1227" s="114" t="s">
        <v>3309</v>
      </c>
      <c r="N1227" s="114" t="s">
        <v>658</v>
      </c>
      <c r="V1227" s="114" t="s">
        <v>1533</v>
      </c>
      <c r="W1227">
        <v>11071</v>
      </c>
    </row>
    <row r="1228" spans="7:23" ht="12.75">
      <c r="G1228">
        <v>11009</v>
      </c>
      <c r="H1228" s="114" t="s">
        <v>1461</v>
      </c>
      <c r="I1228" s="114" t="s">
        <v>677</v>
      </c>
      <c r="L1228">
        <v>24760</v>
      </c>
      <c r="M1228" s="114" t="s">
        <v>3310</v>
      </c>
      <c r="N1228" s="114" t="s">
        <v>658</v>
      </c>
      <c r="V1228" s="114" t="s">
        <v>1534</v>
      </c>
      <c r="W1228">
        <v>11072</v>
      </c>
    </row>
    <row r="1229" spans="7:23" ht="12.75">
      <c r="G1229">
        <v>11010</v>
      </c>
      <c r="H1229" s="114" t="s">
        <v>1462</v>
      </c>
      <c r="I1229" s="114" t="s">
        <v>677</v>
      </c>
      <c r="L1229">
        <v>24761</v>
      </c>
      <c r="M1229" s="114" t="s">
        <v>3311</v>
      </c>
      <c r="N1229" s="114" t="s">
        <v>658</v>
      </c>
      <c r="V1229" s="114" t="s">
        <v>5117</v>
      </c>
      <c r="W1229">
        <v>399292</v>
      </c>
    </row>
    <row r="1230" spans="7:23" ht="12.75">
      <c r="G1230">
        <v>11011</v>
      </c>
      <c r="H1230" s="114" t="s">
        <v>1463</v>
      </c>
      <c r="I1230" s="114" t="s">
        <v>677</v>
      </c>
      <c r="L1230">
        <v>24762</v>
      </c>
      <c r="M1230" s="114" t="s">
        <v>3312</v>
      </c>
      <c r="N1230" s="114" t="s">
        <v>658</v>
      </c>
      <c r="V1230" s="114" t="s">
        <v>1535</v>
      </c>
      <c r="W1230">
        <v>11073</v>
      </c>
    </row>
    <row r="1231" spans="7:23" ht="12.75">
      <c r="G1231">
        <v>228037</v>
      </c>
      <c r="H1231" s="114" t="s">
        <v>1464</v>
      </c>
      <c r="I1231" s="114" t="s">
        <v>677</v>
      </c>
      <c r="L1231">
        <v>24763</v>
      </c>
      <c r="M1231" s="114" t="s">
        <v>3313</v>
      </c>
      <c r="N1231" s="114" t="s">
        <v>658</v>
      </c>
      <c r="V1231" s="114" t="s">
        <v>1536</v>
      </c>
      <c r="W1231">
        <v>11074</v>
      </c>
    </row>
    <row r="1232" spans="7:23" ht="12.75">
      <c r="G1232">
        <v>11012</v>
      </c>
      <c r="H1232" s="114" t="s">
        <v>1465</v>
      </c>
      <c r="I1232" s="114" t="s">
        <v>677</v>
      </c>
      <c r="L1232">
        <v>24764</v>
      </c>
      <c r="M1232" s="114" t="s">
        <v>3314</v>
      </c>
      <c r="N1232" s="114" t="s">
        <v>658</v>
      </c>
      <c r="V1232" s="114" t="s">
        <v>1537</v>
      </c>
      <c r="W1232">
        <v>11075</v>
      </c>
    </row>
    <row r="1233" spans="7:23" ht="12.75">
      <c r="G1233">
        <v>11013</v>
      </c>
      <c r="H1233" s="114" t="s">
        <v>1466</v>
      </c>
      <c r="I1233" s="114" t="s">
        <v>677</v>
      </c>
      <c r="L1233">
        <v>24765</v>
      </c>
      <c r="M1233" s="114" t="s">
        <v>3315</v>
      </c>
      <c r="N1233" s="114" t="s">
        <v>658</v>
      </c>
      <c r="V1233" s="114" t="s">
        <v>1538</v>
      </c>
      <c r="W1233">
        <v>11076</v>
      </c>
    </row>
    <row r="1234" spans="7:23" ht="12.75">
      <c r="G1234">
        <v>11014</v>
      </c>
      <c r="H1234" s="114" t="s">
        <v>1467</v>
      </c>
      <c r="I1234" s="114" t="s">
        <v>677</v>
      </c>
      <c r="L1234">
        <v>24766</v>
      </c>
      <c r="M1234" s="114" t="s">
        <v>3317</v>
      </c>
      <c r="N1234" s="114" t="s">
        <v>658</v>
      </c>
      <c r="V1234" s="114" t="s">
        <v>1539</v>
      </c>
      <c r="W1234">
        <v>11077</v>
      </c>
    </row>
    <row r="1235" spans="7:23" ht="12.75">
      <c r="G1235">
        <v>228041</v>
      </c>
      <c r="H1235" s="114" t="s">
        <v>1468</v>
      </c>
      <c r="I1235" s="114" t="s">
        <v>677</v>
      </c>
      <c r="L1235">
        <v>24767</v>
      </c>
      <c r="M1235" s="114" t="s">
        <v>3318</v>
      </c>
      <c r="N1235" s="114" t="s">
        <v>658</v>
      </c>
      <c r="V1235" s="114" t="s">
        <v>1540</v>
      </c>
      <c r="W1235">
        <v>11078</v>
      </c>
    </row>
    <row r="1236" spans="7:23" ht="12.75">
      <c r="G1236">
        <v>11015</v>
      </c>
      <c r="H1236" s="114" t="s">
        <v>1469</v>
      </c>
      <c r="I1236" s="114" t="s">
        <v>677</v>
      </c>
      <c r="L1236">
        <v>24768</v>
      </c>
      <c r="M1236" s="114" t="s">
        <v>3319</v>
      </c>
      <c r="N1236" s="114" t="s">
        <v>658</v>
      </c>
      <c r="V1236" s="114" t="s">
        <v>1541</v>
      </c>
      <c r="W1236">
        <v>11079</v>
      </c>
    </row>
    <row r="1237" spans="7:23" ht="12.75">
      <c r="G1237">
        <v>11016</v>
      </c>
      <c r="H1237" s="114" t="s">
        <v>1470</v>
      </c>
      <c r="I1237" s="114" t="s">
        <v>677</v>
      </c>
      <c r="L1237">
        <v>24769</v>
      </c>
      <c r="M1237" s="114" t="s">
        <v>3320</v>
      </c>
      <c r="N1237" s="114" t="s">
        <v>658</v>
      </c>
      <c r="V1237" s="114" t="s">
        <v>1542</v>
      </c>
      <c r="W1237">
        <v>11080</v>
      </c>
    </row>
    <row r="1238" spans="7:23" ht="12.75">
      <c r="G1238">
        <v>228045</v>
      </c>
      <c r="H1238" s="114" t="s">
        <v>1471</v>
      </c>
      <c r="I1238" s="114" t="s">
        <v>677</v>
      </c>
      <c r="L1238">
        <v>24770</v>
      </c>
      <c r="M1238" s="114" t="s">
        <v>3321</v>
      </c>
      <c r="N1238" s="114" t="s">
        <v>658</v>
      </c>
      <c r="V1238" s="114" t="s">
        <v>1543</v>
      </c>
      <c r="W1238">
        <v>11081</v>
      </c>
    </row>
    <row r="1239" spans="7:23" ht="12.75">
      <c r="G1239">
        <v>10870</v>
      </c>
      <c r="H1239" s="114" t="s">
        <v>1472</v>
      </c>
      <c r="I1239" s="114" t="s">
        <v>677</v>
      </c>
      <c r="L1239">
        <v>24771</v>
      </c>
      <c r="M1239" s="114" t="s">
        <v>3322</v>
      </c>
      <c r="N1239" s="114" t="s">
        <v>658</v>
      </c>
      <c r="V1239" s="114" t="s">
        <v>1544</v>
      </c>
      <c r="W1239">
        <v>11082</v>
      </c>
    </row>
    <row r="1240" spans="7:23" ht="12.75">
      <c r="G1240">
        <v>11018</v>
      </c>
      <c r="H1240" s="114" t="s">
        <v>1473</v>
      </c>
      <c r="I1240" s="114" t="s">
        <v>677</v>
      </c>
      <c r="L1240">
        <v>24772</v>
      </c>
      <c r="M1240" s="114" t="s">
        <v>3323</v>
      </c>
      <c r="N1240" s="114" t="s">
        <v>658</v>
      </c>
      <c r="V1240" s="114" t="s">
        <v>1545</v>
      </c>
      <c r="W1240">
        <v>11083</v>
      </c>
    </row>
    <row r="1241" spans="7:23" ht="12.75">
      <c r="G1241">
        <v>11019</v>
      </c>
      <c r="H1241" s="114" t="s">
        <v>1474</v>
      </c>
      <c r="I1241" s="114" t="s">
        <v>677</v>
      </c>
      <c r="L1241">
        <v>24773</v>
      </c>
      <c r="M1241" s="114" t="s">
        <v>3324</v>
      </c>
      <c r="N1241" s="114" t="s">
        <v>658</v>
      </c>
      <c r="V1241" s="114" t="s">
        <v>1546</v>
      </c>
      <c r="W1241">
        <v>11084</v>
      </c>
    </row>
    <row r="1242" spans="7:23" ht="12.75">
      <c r="G1242">
        <v>11020</v>
      </c>
      <c r="H1242" s="114" t="s">
        <v>1475</v>
      </c>
      <c r="I1242" s="114" t="s">
        <v>677</v>
      </c>
      <c r="L1242">
        <v>24774</v>
      </c>
      <c r="M1242" s="114" t="s">
        <v>3325</v>
      </c>
      <c r="N1242" s="114" t="s">
        <v>658</v>
      </c>
      <c r="V1242" s="114" t="s">
        <v>1547</v>
      </c>
      <c r="W1242">
        <v>11085</v>
      </c>
    </row>
    <row r="1243" spans="7:23" ht="12.75">
      <c r="G1243">
        <v>11021</v>
      </c>
      <c r="H1243" s="114" t="s">
        <v>1476</v>
      </c>
      <c r="I1243" s="114" t="s">
        <v>677</v>
      </c>
      <c r="L1243">
        <v>24775</v>
      </c>
      <c r="M1243" s="114" t="s">
        <v>3326</v>
      </c>
      <c r="N1243" s="114" t="s">
        <v>658</v>
      </c>
      <c r="V1243" s="114" t="s">
        <v>1548</v>
      </c>
      <c r="W1243">
        <v>11086</v>
      </c>
    </row>
    <row r="1244" spans="7:23" ht="12.75">
      <c r="G1244">
        <v>11022</v>
      </c>
      <c r="H1244" s="114" t="s">
        <v>1477</v>
      </c>
      <c r="I1244" s="114" t="s">
        <v>677</v>
      </c>
      <c r="L1244">
        <v>24776</v>
      </c>
      <c r="M1244" s="114" t="s">
        <v>3327</v>
      </c>
      <c r="N1244" s="114" t="s">
        <v>658</v>
      </c>
      <c r="V1244" s="114" t="s">
        <v>1549</v>
      </c>
      <c r="W1244">
        <v>11087</v>
      </c>
    </row>
    <row r="1245" spans="7:23" ht="12.75">
      <c r="G1245">
        <v>419677</v>
      </c>
      <c r="H1245" s="114" t="s">
        <v>5115</v>
      </c>
      <c r="I1245" s="114" t="s">
        <v>677</v>
      </c>
      <c r="L1245">
        <v>24777</v>
      </c>
      <c r="M1245" s="114" t="s">
        <v>3328</v>
      </c>
      <c r="N1245" s="114" t="s">
        <v>658</v>
      </c>
      <c r="V1245" s="114" t="s">
        <v>1550</v>
      </c>
      <c r="W1245">
        <v>11088</v>
      </c>
    </row>
    <row r="1246" spans="7:23" ht="12.75">
      <c r="G1246">
        <v>11024</v>
      </c>
      <c r="H1246" s="114" t="s">
        <v>1478</v>
      </c>
      <c r="I1246" s="114" t="s">
        <v>677</v>
      </c>
      <c r="L1246">
        <v>24778</v>
      </c>
      <c r="M1246" s="114" t="s">
        <v>3329</v>
      </c>
      <c r="N1246" s="114" t="s">
        <v>658</v>
      </c>
      <c r="V1246" s="114" t="s">
        <v>1551</v>
      </c>
      <c r="W1246">
        <v>11089</v>
      </c>
    </row>
    <row r="1247" spans="7:23" ht="12.75">
      <c r="G1247">
        <v>11025</v>
      </c>
      <c r="H1247" s="114" t="s">
        <v>1479</v>
      </c>
      <c r="I1247" s="114" t="s">
        <v>677</v>
      </c>
      <c r="L1247">
        <v>24779</v>
      </c>
      <c r="M1247" s="114" t="s">
        <v>3330</v>
      </c>
      <c r="N1247" s="114" t="s">
        <v>658</v>
      </c>
      <c r="V1247" s="114" t="s">
        <v>1552</v>
      </c>
      <c r="W1247">
        <v>11090</v>
      </c>
    </row>
    <row r="1248" spans="7:23" ht="12.75">
      <c r="G1248">
        <v>11026</v>
      </c>
      <c r="H1248" s="114" t="s">
        <v>1480</v>
      </c>
      <c r="I1248" s="114" t="s">
        <v>677</v>
      </c>
      <c r="L1248">
        <v>24780</v>
      </c>
      <c r="M1248" s="114" t="s">
        <v>3331</v>
      </c>
      <c r="N1248" s="114" t="s">
        <v>658</v>
      </c>
      <c r="V1248" s="114" t="s">
        <v>1553</v>
      </c>
      <c r="W1248">
        <v>11091</v>
      </c>
    </row>
    <row r="1249" spans="7:23" ht="12.75">
      <c r="G1249">
        <v>11027</v>
      </c>
      <c r="H1249" s="114" t="s">
        <v>1481</v>
      </c>
      <c r="I1249" s="114" t="s">
        <v>677</v>
      </c>
      <c r="L1249">
        <v>24781</v>
      </c>
      <c r="M1249" s="114" t="s">
        <v>3332</v>
      </c>
      <c r="N1249" s="114" t="s">
        <v>658</v>
      </c>
      <c r="V1249" s="114" t="s">
        <v>1554</v>
      </c>
      <c r="W1249">
        <v>11092</v>
      </c>
    </row>
    <row r="1250" spans="7:23" ht="12.75">
      <c r="G1250">
        <v>11028</v>
      </c>
      <c r="H1250" s="114" t="s">
        <v>1482</v>
      </c>
      <c r="I1250" s="114" t="s">
        <v>677</v>
      </c>
      <c r="L1250">
        <v>24782</v>
      </c>
      <c r="M1250" s="114" t="s">
        <v>3333</v>
      </c>
      <c r="N1250" s="114" t="s">
        <v>658</v>
      </c>
      <c r="V1250" s="114" t="s">
        <v>1555</v>
      </c>
      <c r="W1250">
        <v>11093</v>
      </c>
    </row>
    <row r="1251" spans="7:23" ht="12.75">
      <c r="G1251">
        <v>228317</v>
      </c>
      <c r="H1251" s="114" t="s">
        <v>1483</v>
      </c>
      <c r="I1251" s="114" t="s">
        <v>677</v>
      </c>
      <c r="L1251">
        <v>24783</v>
      </c>
      <c r="M1251" s="114" t="s">
        <v>3334</v>
      </c>
      <c r="N1251" s="114" t="s">
        <v>658</v>
      </c>
      <c r="V1251" s="114" t="s">
        <v>5118</v>
      </c>
      <c r="W1251">
        <v>399296</v>
      </c>
    </row>
    <row r="1252" spans="7:23" ht="12.75">
      <c r="G1252">
        <v>11029</v>
      </c>
      <c r="H1252" s="114" t="s">
        <v>1484</v>
      </c>
      <c r="I1252" s="114" t="s">
        <v>677</v>
      </c>
      <c r="L1252">
        <v>24784</v>
      </c>
      <c r="M1252" s="114" t="s">
        <v>3335</v>
      </c>
      <c r="N1252" s="114" t="s">
        <v>658</v>
      </c>
      <c r="V1252" s="114" t="s">
        <v>1556</v>
      </c>
      <c r="W1252">
        <v>11094</v>
      </c>
    </row>
    <row r="1253" spans="7:23" ht="12.75">
      <c r="G1253">
        <v>11030</v>
      </c>
      <c r="H1253" s="114" t="s">
        <v>1485</v>
      </c>
      <c r="I1253" s="114" t="s">
        <v>677</v>
      </c>
      <c r="L1253">
        <v>24785</v>
      </c>
      <c r="M1253" s="114" t="s">
        <v>3336</v>
      </c>
      <c r="N1253" s="114" t="s">
        <v>658</v>
      </c>
      <c r="V1253" s="114" t="s">
        <v>1557</v>
      </c>
      <c r="W1253">
        <v>11095</v>
      </c>
    </row>
    <row r="1254" spans="7:23" ht="12.75">
      <c r="G1254">
        <v>228321</v>
      </c>
      <c r="H1254" s="114" t="s">
        <v>1486</v>
      </c>
      <c r="I1254" s="114" t="s">
        <v>677</v>
      </c>
      <c r="L1254">
        <v>24786</v>
      </c>
      <c r="M1254" s="114" t="s">
        <v>3337</v>
      </c>
      <c r="N1254" s="114" t="s">
        <v>658</v>
      </c>
      <c r="V1254" s="114" t="s">
        <v>1558</v>
      </c>
      <c r="W1254">
        <v>11096</v>
      </c>
    </row>
    <row r="1255" spans="7:23" ht="12.75">
      <c r="G1255">
        <v>11031</v>
      </c>
      <c r="H1255" s="114" t="s">
        <v>1487</v>
      </c>
      <c r="I1255" s="114" t="s">
        <v>677</v>
      </c>
      <c r="L1255">
        <v>24787</v>
      </c>
      <c r="M1255" s="114" t="s">
        <v>3338</v>
      </c>
      <c r="N1255" s="114" t="s">
        <v>658</v>
      </c>
      <c r="V1255" s="114" t="s">
        <v>1559</v>
      </c>
      <c r="W1255">
        <v>11097</v>
      </c>
    </row>
    <row r="1256" spans="7:23" ht="12.75">
      <c r="G1256">
        <v>205920</v>
      </c>
      <c r="H1256" s="114" t="s">
        <v>1488</v>
      </c>
      <c r="I1256" s="114" t="s">
        <v>677</v>
      </c>
      <c r="L1256">
        <v>24788</v>
      </c>
      <c r="M1256" s="114" t="s">
        <v>3339</v>
      </c>
      <c r="N1256" s="114" t="s">
        <v>658</v>
      </c>
      <c r="V1256" s="114" t="s">
        <v>1560</v>
      </c>
      <c r="W1256">
        <v>11098</v>
      </c>
    </row>
    <row r="1257" spans="7:23" ht="12.75">
      <c r="G1257">
        <v>11032</v>
      </c>
      <c r="H1257" s="114" t="s">
        <v>1489</v>
      </c>
      <c r="I1257" s="114" t="s">
        <v>677</v>
      </c>
      <c r="L1257">
        <v>24789</v>
      </c>
      <c r="M1257" s="114" t="s">
        <v>3340</v>
      </c>
      <c r="N1257" s="114" t="s">
        <v>658</v>
      </c>
      <c r="V1257" s="114" t="s">
        <v>1561</v>
      </c>
      <c r="W1257">
        <v>11099</v>
      </c>
    </row>
    <row r="1258" spans="7:23" ht="12.75">
      <c r="G1258">
        <v>11033</v>
      </c>
      <c r="H1258" s="114" t="s">
        <v>1490</v>
      </c>
      <c r="I1258" s="114" t="s">
        <v>677</v>
      </c>
      <c r="L1258">
        <v>24790</v>
      </c>
      <c r="M1258" s="114" t="s">
        <v>3341</v>
      </c>
      <c r="N1258" s="114" t="s">
        <v>658</v>
      </c>
      <c r="V1258" s="114" t="s">
        <v>1562</v>
      </c>
      <c r="W1258">
        <v>11100</v>
      </c>
    </row>
    <row r="1259" spans="7:23" ht="12.75">
      <c r="G1259">
        <v>11034</v>
      </c>
      <c r="H1259" s="114" t="s">
        <v>1491</v>
      </c>
      <c r="I1259" s="114" t="s">
        <v>677</v>
      </c>
      <c r="L1259">
        <v>24791</v>
      </c>
      <c r="M1259" s="114" t="s">
        <v>3342</v>
      </c>
      <c r="N1259" s="114" t="s">
        <v>658</v>
      </c>
      <c r="V1259" s="114" t="s">
        <v>1563</v>
      </c>
      <c r="W1259">
        <v>11101</v>
      </c>
    </row>
    <row r="1260" spans="7:23" ht="12.75">
      <c r="G1260">
        <v>11035</v>
      </c>
      <c r="H1260" s="114" t="s">
        <v>1492</v>
      </c>
      <c r="I1260" s="114" t="s">
        <v>677</v>
      </c>
      <c r="L1260">
        <v>24792</v>
      </c>
      <c r="M1260" s="114" t="s">
        <v>3343</v>
      </c>
      <c r="N1260" s="114" t="s">
        <v>658</v>
      </c>
      <c r="V1260" s="114" t="s">
        <v>1564</v>
      </c>
      <c r="W1260">
        <v>228349</v>
      </c>
    </row>
    <row r="1261" spans="7:23" ht="12.75">
      <c r="G1261">
        <v>11036</v>
      </c>
      <c r="H1261" s="114" t="s">
        <v>1493</v>
      </c>
      <c r="I1261" s="114" t="s">
        <v>677</v>
      </c>
      <c r="L1261">
        <v>24793</v>
      </c>
      <c r="M1261" s="114" t="s">
        <v>3344</v>
      </c>
      <c r="N1261" s="114" t="s">
        <v>658</v>
      </c>
      <c r="V1261" s="114" t="s">
        <v>1565</v>
      </c>
      <c r="W1261">
        <v>11102</v>
      </c>
    </row>
    <row r="1262" spans="7:23" ht="12.75">
      <c r="G1262">
        <v>11037</v>
      </c>
      <c r="H1262" s="114" t="s">
        <v>1494</v>
      </c>
      <c r="I1262" s="114" t="s">
        <v>677</v>
      </c>
      <c r="L1262">
        <v>24794</v>
      </c>
      <c r="M1262" s="114" t="s">
        <v>3345</v>
      </c>
      <c r="N1262" s="114" t="s">
        <v>658</v>
      </c>
      <c r="V1262" s="114" t="s">
        <v>1566</v>
      </c>
      <c r="W1262">
        <v>11103</v>
      </c>
    </row>
    <row r="1263" spans="7:23" ht="12.75">
      <c r="G1263">
        <v>11038</v>
      </c>
      <c r="H1263" s="114" t="s">
        <v>1495</v>
      </c>
      <c r="I1263" s="114" t="s">
        <v>677</v>
      </c>
      <c r="L1263">
        <v>24795</v>
      </c>
      <c r="M1263" s="114" t="s">
        <v>3346</v>
      </c>
      <c r="N1263" s="114" t="s">
        <v>658</v>
      </c>
      <c r="V1263" s="114" t="s">
        <v>1567</v>
      </c>
      <c r="W1263">
        <v>11104</v>
      </c>
    </row>
    <row r="1264" spans="7:23" ht="12.75">
      <c r="G1264">
        <v>11039</v>
      </c>
      <c r="H1264" s="114" t="s">
        <v>1496</v>
      </c>
      <c r="I1264" s="114" t="s">
        <v>677</v>
      </c>
      <c r="L1264">
        <v>24796</v>
      </c>
      <c r="M1264" s="114" t="s">
        <v>3347</v>
      </c>
      <c r="N1264" s="114" t="s">
        <v>658</v>
      </c>
      <c r="V1264" s="114" t="s">
        <v>1568</v>
      </c>
      <c r="W1264">
        <v>11105</v>
      </c>
    </row>
    <row r="1265" spans="7:23" ht="12.75">
      <c r="G1265">
        <v>11040</v>
      </c>
      <c r="H1265" s="114" t="s">
        <v>1497</v>
      </c>
      <c r="I1265" s="114" t="s">
        <v>677</v>
      </c>
      <c r="L1265">
        <v>24797</v>
      </c>
      <c r="M1265" s="114" t="s">
        <v>3348</v>
      </c>
      <c r="N1265" s="114" t="s">
        <v>658</v>
      </c>
      <c r="V1265" s="114" t="s">
        <v>1569</v>
      </c>
      <c r="W1265">
        <v>11106</v>
      </c>
    </row>
    <row r="1266" spans="7:23" ht="12.75">
      <c r="G1266">
        <v>11041</v>
      </c>
      <c r="H1266" s="114" t="s">
        <v>1498</v>
      </c>
      <c r="I1266" s="114" t="s">
        <v>677</v>
      </c>
      <c r="L1266">
        <v>24798</v>
      </c>
      <c r="M1266" s="114" t="s">
        <v>3349</v>
      </c>
      <c r="N1266" s="114" t="s">
        <v>658</v>
      </c>
      <c r="V1266" s="114" t="s">
        <v>4806</v>
      </c>
      <c r="W1266">
        <v>359280</v>
      </c>
    </row>
    <row r="1267" spans="7:23" ht="12.75">
      <c r="G1267">
        <v>11042</v>
      </c>
      <c r="H1267" s="114" t="s">
        <v>1499</v>
      </c>
      <c r="I1267" s="114" t="s">
        <v>677</v>
      </c>
      <c r="L1267">
        <v>24799</v>
      </c>
      <c r="M1267" s="114" t="s">
        <v>3350</v>
      </c>
      <c r="N1267" s="114" t="s">
        <v>658</v>
      </c>
      <c r="V1267" s="114" t="s">
        <v>1570</v>
      </c>
      <c r="W1267">
        <v>228353</v>
      </c>
    </row>
    <row r="1268" spans="7:23" ht="12.75">
      <c r="G1268">
        <v>11043</v>
      </c>
      <c r="H1268" s="114" t="s">
        <v>1500</v>
      </c>
      <c r="I1268" s="114" t="s">
        <v>677</v>
      </c>
      <c r="L1268">
        <v>24800</v>
      </c>
      <c r="M1268" s="114" t="s">
        <v>3351</v>
      </c>
      <c r="N1268" s="114" t="s">
        <v>658</v>
      </c>
      <c r="V1268" s="114" t="s">
        <v>1571</v>
      </c>
      <c r="W1268">
        <v>11107</v>
      </c>
    </row>
    <row r="1269" spans="7:23" ht="12.75">
      <c r="G1269">
        <v>11044</v>
      </c>
      <c r="H1269" s="114" t="s">
        <v>1501</v>
      </c>
      <c r="I1269" s="114" t="s">
        <v>677</v>
      </c>
      <c r="L1269">
        <v>24801</v>
      </c>
      <c r="M1269" s="114" t="s">
        <v>3352</v>
      </c>
      <c r="N1269" s="114" t="s">
        <v>658</v>
      </c>
      <c r="V1269" s="114" t="s">
        <v>1572</v>
      </c>
      <c r="W1269">
        <v>11108</v>
      </c>
    </row>
    <row r="1270" spans="7:23" ht="12.75">
      <c r="G1270">
        <v>11045</v>
      </c>
      <c r="H1270" s="114" t="s">
        <v>1502</v>
      </c>
      <c r="I1270" s="114" t="s">
        <v>677</v>
      </c>
      <c r="L1270">
        <v>24802</v>
      </c>
      <c r="M1270" s="114" t="s">
        <v>3353</v>
      </c>
      <c r="N1270" s="114" t="s">
        <v>658</v>
      </c>
      <c r="V1270" s="114" t="s">
        <v>1573</v>
      </c>
      <c r="W1270">
        <v>11109</v>
      </c>
    </row>
    <row r="1271" spans="7:23" ht="12.75">
      <c r="G1271">
        <v>228325</v>
      </c>
      <c r="H1271" s="114" t="s">
        <v>1503</v>
      </c>
      <c r="I1271" s="114" t="s">
        <v>677</v>
      </c>
      <c r="L1271">
        <v>24803</v>
      </c>
      <c r="M1271" s="114" t="s">
        <v>3354</v>
      </c>
      <c r="N1271" s="114" t="s">
        <v>658</v>
      </c>
      <c r="V1271" s="114" t="s">
        <v>1574</v>
      </c>
      <c r="W1271">
        <v>11110</v>
      </c>
    </row>
    <row r="1272" spans="7:23" ht="12.75">
      <c r="G1272">
        <v>11046</v>
      </c>
      <c r="H1272" s="114" t="s">
        <v>1504</v>
      </c>
      <c r="I1272" s="114" t="s">
        <v>677</v>
      </c>
      <c r="L1272">
        <v>24804</v>
      </c>
      <c r="M1272" s="114" t="s">
        <v>3355</v>
      </c>
      <c r="N1272" s="114" t="s">
        <v>658</v>
      </c>
      <c r="V1272" s="114" t="s">
        <v>1575</v>
      </c>
      <c r="W1272">
        <v>11111</v>
      </c>
    </row>
    <row r="1273" spans="7:23" ht="12.75">
      <c r="G1273">
        <v>11047</v>
      </c>
      <c r="H1273" s="114" t="s">
        <v>1505</v>
      </c>
      <c r="I1273" s="114" t="s">
        <v>677</v>
      </c>
      <c r="L1273">
        <v>24805</v>
      </c>
      <c r="M1273" s="114" t="s">
        <v>3356</v>
      </c>
      <c r="N1273" s="114" t="s">
        <v>658</v>
      </c>
      <c r="V1273" s="114" t="s">
        <v>1576</v>
      </c>
      <c r="W1273">
        <v>11112</v>
      </c>
    </row>
    <row r="1274" spans="7:23" ht="12.75">
      <c r="G1274">
        <v>11048</v>
      </c>
      <c r="H1274" s="114" t="s">
        <v>1506</v>
      </c>
      <c r="I1274" s="114" t="s">
        <v>677</v>
      </c>
      <c r="L1274">
        <v>24806</v>
      </c>
      <c r="M1274" s="114" t="s">
        <v>3357</v>
      </c>
      <c r="N1274" s="114" t="s">
        <v>658</v>
      </c>
      <c r="V1274" s="114" t="s">
        <v>1577</v>
      </c>
      <c r="W1274">
        <v>11113</v>
      </c>
    </row>
    <row r="1275" spans="7:23" ht="12.75">
      <c r="G1275">
        <v>11049</v>
      </c>
      <c r="H1275" s="114" t="s">
        <v>1507</v>
      </c>
      <c r="I1275" s="114" t="s">
        <v>677</v>
      </c>
      <c r="L1275">
        <v>24807</v>
      </c>
      <c r="M1275" s="114" t="s">
        <v>3358</v>
      </c>
      <c r="N1275" s="114" t="s">
        <v>658</v>
      </c>
      <c r="V1275" s="114" t="s">
        <v>1578</v>
      </c>
      <c r="W1275">
        <v>11114</v>
      </c>
    </row>
    <row r="1276" spans="7:23" ht="12.75">
      <c r="G1276">
        <v>228329</v>
      </c>
      <c r="H1276" s="114" t="s">
        <v>1508</v>
      </c>
      <c r="I1276" s="114" t="s">
        <v>677</v>
      </c>
      <c r="L1276">
        <v>24808</v>
      </c>
      <c r="M1276" s="114" t="s">
        <v>3359</v>
      </c>
      <c r="N1276" s="114" t="s">
        <v>658</v>
      </c>
      <c r="V1276" s="114" t="s">
        <v>1579</v>
      </c>
      <c r="W1276">
        <v>11115</v>
      </c>
    </row>
    <row r="1277" spans="7:23" ht="12.75">
      <c r="G1277">
        <v>11050</v>
      </c>
      <c r="H1277" s="114" t="s">
        <v>1509</v>
      </c>
      <c r="I1277" s="114" t="s">
        <v>677</v>
      </c>
      <c r="L1277">
        <v>24809</v>
      </c>
      <c r="M1277" s="114" t="s">
        <v>3360</v>
      </c>
      <c r="N1277" s="114" t="s">
        <v>658</v>
      </c>
      <c r="V1277" s="114" t="s">
        <v>1580</v>
      </c>
      <c r="W1277">
        <v>11116</v>
      </c>
    </row>
    <row r="1278" spans="7:23" ht="12.75">
      <c r="G1278">
        <v>11051</v>
      </c>
      <c r="H1278" s="114" t="s">
        <v>1510</v>
      </c>
      <c r="I1278" s="114" t="s">
        <v>677</v>
      </c>
      <c r="L1278">
        <v>24810</v>
      </c>
      <c r="M1278" s="114" t="s">
        <v>3361</v>
      </c>
      <c r="N1278" s="114" t="s">
        <v>658</v>
      </c>
      <c r="V1278" s="114" t="s">
        <v>1581</v>
      </c>
      <c r="W1278">
        <v>11117</v>
      </c>
    </row>
    <row r="1279" spans="7:23" ht="12.75">
      <c r="G1279">
        <v>11052</v>
      </c>
      <c r="H1279" s="114" t="s">
        <v>1511</v>
      </c>
      <c r="I1279" s="114" t="s">
        <v>677</v>
      </c>
      <c r="L1279">
        <v>24811</v>
      </c>
      <c r="M1279" s="114" t="s">
        <v>3362</v>
      </c>
      <c r="N1279" s="114" t="s">
        <v>658</v>
      </c>
      <c r="V1279" s="114" t="s">
        <v>1582</v>
      </c>
      <c r="W1279">
        <v>11118</v>
      </c>
    </row>
    <row r="1280" spans="7:23" ht="12.75">
      <c r="G1280">
        <v>11053</v>
      </c>
      <c r="H1280" s="114" t="s">
        <v>1512</v>
      </c>
      <c r="I1280" s="114" t="s">
        <v>677</v>
      </c>
      <c r="L1280">
        <v>24812</v>
      </c>
      <c r="M1280" s="114" t="s">
        <v>3363</v>
      </c>
      <c r="N1280" s="114" t="s">
        <v>658</v>
      </c>
      <c r="V1280" s="114" t="s">
        <v>1583</v>
      </c>
      <c r="W1280">
        <v>11119</v>
      </c>
    </row>
    <row r="1281" spans="7:23" ht="12.75">
      <c r="G1281">
        <v>228333</v>
      </c>
      <c r="H1281" s="114" t="s">
        <v>1513</v>
      </c>
      <c r="I1281" s="114" t="s">
        <v>677</v>
      </c>
      <c r="L1281">
        <v>24813</v>
      </c>
      <c r="M1281" s="114" t="s">
        <v>3364</v>
      </c>
      <c r="N1281" s="114" t="s">
        <v>658</v>
      </c>
      <c r="V1281" s="114" t="s">
        <v>1584</v>
      </c>
      <c r="W1281">
        <v>11120</v>
      </c>
    </row>
    <row r="1282" spans="7:23" ht="12.75">
      <c r="G1282">
        <v>11054</v>
      </c>
      <c r="H1282" s="114" t="s">
        <v>1514</v>
      </c>
      <c r="I1282" s="114" t="s">
        <v>677</v>
      </c>
      <c r="L1282">
        <v>24814</v>
      </c>
      <c r="M1282" s="114" t="s">
        <v>3365</v>
      </c>
      <c r="N1282" s="114" t="s">
        <v>658</v>
      </c>
      <c r="V1282" s="114" t="s">
        <v>1585</v>
      </c>
      <c r="W1282">
        <v>11121</v>
      </c>
    </row>
    <row r="1283" spans="7:23" ht="12.75">
      <c r="G1283">
        <v>11055</v>
      </c>
      <c r="H1283" s="114" t="s">
        <v>1515</v>
      </c>
      <c r="I1283" s="114" t="s">
        <v>677</v>
      </c>
      <c r="L1283">
        <v>24815</v>
      </c>
      <c r="M1283" s="114" t="s">
        <v>3366</v>
      </c>
      <c r="N1283" s="114" t="s">
        <v>658</v>
      </c>
      <c r="V1283" s="114" t="s">
        <v>1586</v>
      </c>
      <c r="W1283">
        <v>11122</v>
      </c>
    </row>
    <row r="1284" spans="7:23" ht="12.75">
      <c r="G1284">
        <v>11056</v>
      </c>
      <c r="H1284" s="114" t="s">
        <v>1516</v>
      </c>
      <c r="I1284" s="114" t="s">
        <v>677</v>
      </c>
      <c r="L1284">
        <v>24816</v>
      </c>
      <c r="M1284" s="114" t="s">
        <v>3367</v>
      </c>
      <c r="N1284" s="114" t="s">
        <v>658</v>
      </c>
      <c r="V1284" s="114" t="s">
        <v>1587</v>
      </c>
      <c r="W1284">
        <v>228357</v>
      </c>
    </row>
    <row r="1285" spans="7:23" ht="12.75">
      <c r="G1285">
        <v>11057</v>
      </c>
      <c r="H1285" s="114" t="s">
        <v>1517</v>
      </c>
      <c r="I1285" s="114" t="s">
        <v>677</v>
      </c>
      <c r="L1285">
        <v>24817</v>
      </c>
      <c r="M1285" s="114" t="s">
        <v>3368</v>
      </c>
      <c r="N1285" s="114" t="s">
        <v>658</v>
      </c>
      <c r="V1285" s="114" t="s">
        <v>1588</v>
      </c>
      <c r="W1285">
        <v>11123</v>
      </c>
    </row>
    <row r="1286" spans="7:23" ht="12.75">
      <c r="G1286">
        <v>412283</v>
      </c>
      <c r="H1286" s="114" t="s">
        <v>5116</v>
      </c>
      <c r="I1286" s="114" t="s">
        <v>677</v>
      </c>
      <c r="L1286">
        <v>24818</v>
      </c>
      <c r="M1286" s="114" t="s">
        <v>3369</v>
      </c>
      <c r="N1286" s="114" t="s">
        <v>658</v>
      </c>
      <c r="V1286" s="114" t="s">
        <v>1589</v>
      </c>
      <c r="W1286">
        <v>11124</v>
      </c>
    </row>
    <row r="1287" spans="7:23" ht="12.75">
      <c r="G1287">
        <v>11058</v>
      </c>
      <c r="H1287" s="114" t="s">
        <v>1518</v>
      </c>
      <c r="I1287" s="114" t="s">
        <v>677</v>
      </c>
      <c r="L1287">
        <v>24819</v>
      </c>
      <c r="M1287" s="114" t="s">
        <v>3370</v>
      </c>
      <c r="N1287" s="114" t="s">
        <v>658</v>
      </c>
      <c r="V1287" s="114" t="s">
        <v>1590</v>
      </c>
      <c r="W1287">
        <v>228361</v>
      </c>
    </row>
    <row r="1288" spans="7:23" ht="12.75">
      <c r="G1288">
        <v>228337</v>
      </c>
      <c r="H1288" s="114" t="s">
        <v>1519</v>
      </c>
      <c r="I1288" s="114" t="s">
        <v>677</v>
      </c>
      <c r="L1288">
        <v>24820</v>
      </c>
      <c r="M1288" s="114" t="s">
        <v>3371</v>
      </c>
      <c r="N1288" s="114" t="s">
        <v>658</v>
      </c>
      <c r="V1288" s="114" t="s">
        <v>1591</v>
      </c>
      <c r="W1288">
        <v>11125</v>
      </c>
    </row>
    <row r="1289" spans="7:23" ht="12.75">
      <c r="G1289">
        <v>11059</v>
      </c>
      <c r="H1289" s="114" t="s">
        <v>1520</v>
      </c>
      <c r="I1289" s="114" t="s">
        <v>677</v>
      </c>
      <c r="L1289">
        <v>24821</v>
      </c>
      <c r="M1289" s="114" t="s">
        <v>3372</v>
      </c>
      <c r="N1289" s="114" t="s">
        <v>658</v>
      </c>
      <c r="V1289" s="114" t="s">
        <v>1592</v>
      </c>
      <c r="W1289">
        <v>11126</v>
      </c>
    </row>
    <row r="1290" spans="7:23" ht="12.75">
      <c r="G1290">
        <v>11060</v>
      </c>
      <c r="H1290" s="114" t="s">
        <v>1521</v>
      </c>
      <c r="I1290" s="114" t="s">
        <v>677</v>
      </c>
      <c r="L1290">
        <v>24822</v>
      </c>
      <c r="M1290" s="114" t="s">
        <v>3373</v>
      </c>
      <c r="N1290" s="114" t="s">
        <v>658</v>
      </c>
      <c r="V1290" s="114" t="s">
        <v>5119</v>
      </c>
      <c r="W1290">
        <v>398077</v>
      </c>
    </row>
    <row r="1291" spans="7:23" ht="12.75">
      <c r="G1291">
        <v>11061</v>
      </c>
      <c r="H1291" s="114" t="s">
        <v>1522</v>
      </c>
      <c r="I1291" s="114" t="s">
        <v>677</v>
      </c>
      <c r="L1291">
        <v>24823</v>
      </c>
      <c r="M1291" s="114" t="s">
        <v>3374</v>
      </c>
      <c r="N1291" s="114" t="s">
        <v>658</v>
      </c>
      <c r="V1291" s="114" t="s">
        <v>1593</v>
      </c>
      <c r="W1291">
        <v>11127</v>
      </c>
    </row>
    <row r="1292" spans="7:23" ht="12.75">
      <c r="G1292">
        <v>11062</v>
      </c>
      <c r="H1292" s="114" t="s">
        <v>1523</v>
      </c>
      <c r="I1292" s="114" t="s">
        <v>677</v>
      </c>
      <c r="L1292">
        <v>24824</v>
      </c>
      <c r="M1292" s="114" t="s">
        <v>3375</v>
      </c>
      <c r="N1292" s="114" t="s">
        <v>658</v>
      </c>
      <c r="V1292" s="114" t="s">
        <v>1594</v>
      </c>
      <c r="W1292">
        <v>228365</v>
      </c>
    </row>
    <row r="1293" spans="7:23" ht="12.75">
      <c r="G1293">
        <v>11063</v>
      </c>
      <c r="H1293" s="114" t="s">
        <v>1524</v>
      </c>
      <c r="I1293" s="114" t="s">
        <v>677</v>
      </c>
      <c r="L1293">
        <v>24825</v>
      </c>
      <c r="M1293" s="114" t="s">
        <v>3376</v>
      </c>
      <c r="N1293" s="114" t="s">
        <v>658</v>
      </c>
      <c r="V1293" s="114" t="s">
        <v>1595</v>
      </c>
      <c r="W1293">
        <v>11128</v>
      </c>
    </row>
    <row r="1294" spans="7:23" ht="12.75">
      <c r="G1294">
        <v>11064</v>
      </c>
      <c r="H1294" s="114" t="s">
        <v>1525</v>
      </c>
      <c r="I1294" s="114" t="s">
        <v>677</v>
      </c>
      <c r="L1294">
        <v>24826</v>
      </c>
      <c r="M1294" s="114" t="s">
        <v>3377</v>
      </c>
      <c r="N1294" s="114" t="s">
        <v>658</v>
      </c>
      <c r="V1294" s="114" t="s">
        <v>1596</v>
      </c>
      <c r="W1294">
        <v>11129</v>
      </c>
    </row>
    <row r="1295" spans="7:23" ht="12.75">
      <c r="G1295">
        <v>11065</v>
      </c>
      <c r="H1295" s="114" t="s">
        <v>1526</v>
      </c>
      <c r="I1295" s="114" t="s">
        <v>677</v>
      </c>
      <c r="L1295">
        <v>24827</v>
      </c>
      <c r="M1295" s="114" t="s">
        <v>3378</v>
      </c>
      <c r="N1295" s="114" t="s">
        <v>658</v>
      </c>
      <c r="V1295" s="114" t="s">
        <v>1597</v>
      </c>
      <c r="W1295">
        <v>11130</v>
      </c>
    </row>
    <row r="1296" spans="7:23" ht="12.75">
      <c r="G1296">
        <v>11066</v>
      </c>
      <c r="H1296" s="114" t="s">
        <v>1527</v>
      </c>
      <c r="I1296" s="114" t="s">
        <v>677</v>
      </c>
      <c r="L1296">
        <v>24828</v>
      </c>
      <c r="M1296" s="114" t="s">
        <v>3379</v>
      </c>
      <c r="N1296" s="114" t="s">
        <v>658</v>
      </c>
      <c r="V1296" s="114" t="s">
        <v>1598</v>
      </c>
      <c r="W1296">
        <v>11131</v>
      </c>
    </row>
    <row r="1297" spans="7:23" ht="12.75">
      <c r="G1297">
        <v>215880</v>
      </c>
      <c r="H1297" s="114" t="s">
        <v>1528</v>
      </c>
      <c r="I1297" s="114" t="s">
        <v>677</v>
      </c>
      <c r="L1297">
        <v>24829</v>
      </c>
      <c r="M1297" s="114" t="s">
        <v>3380</v>
      </c>
      <c r="N1297" s="114" t="s">
        <v>658</v>
      </c>
      <c r="V1297" s="114" t="s">
        <v>1599</v>
      </c>
      <c r="W1297">
        <v>11132</v>
      </c>
    </row>
    <row r="1298" spans="7:23" ht="12.75">
      <c r="G1298">
        <v>11067</v>
      </c>
      <c r="H1298" s="114" t="s">
        <v>1529</v>
      </c>
      <c r="I1298" s="114" t="s">
        <v>677</v>
      </c>
      <c r="L1298">
        <v>24830</v>
      </c>
      <c r="M1298" s="114" t="s">
        <v>3381</v>
      </c>
      <c r="N1298" s="114" t="s">
        <v>658</v>
      </c>
      <c r="V1298" s="114" t="s">
        <v>1600</v>
      </c>
      <c r="W1298">
        <v>11133</v>
      </c>
    </row>
    <row r="1299" spans="7:23" ht="12.75">
      <c r="G1299">
        <v>11068</v>
      </c>
      <c r="H1299" s="114" t="s">
        <v>1530</v>
      </c>
      <c r="I1299" s="114" t="s">
        <v>677</v>
      </c>
      <c r="L1299">
        <v>24831</v>
      </c>
      <c r="M1299" s="114" t="s">
        <v>3382</v>
      </c>
      <c r="N1299" s="114" t="s">
        <v>658</v>
      </c>
      <c r="V1299" s="114" t="s">
        <v>1601</v>
      </c>
      <c r="W1299">
        <v>11134</v>
      </c>
    </row>
    <row r="1300" spans="7:23" ht="12.75">
      <c r="G1300">
        <v>11069</v>
      </c>
      <c r="H1300" s="114" t="s">
        <v>1531</v>
      </c>
      <c r="I1300" s="114" t="s">
        <v>677</v>
      </c>
      <c r="L1300">
        <v>24832</v>
      </c>
      <c r="M1300" s="114" t="s">
        <v>3383</v>
      </c>
      <c r="N1300" s="114" t="s">
        <v>658</v>
      </c>
      <c r="V1300" s="114" t="s">
        <v>1602</v>
      </c>
      <c r="W1300">
        <v>11135</v>
      </c>
    </row>
    <row r="1301" spans="7:23" ht="12.75">
      <c r="G1301">
        <v>11070</v>
      </c>
      <c r="H1301" s="114" t="s">
        <v>1532</v>
      </c>
      <c r="I1301" s="114" t="s">
        <v>677</v>
      </c>
      <c r="L1301">
        <v>24833</v>
      </c>
      <c r="M1301" s="114" t="s">
        <v>3384</v>
      </c>
      <c r="N1301" s="114" t="s">
        <v>658</v>
      </c>
      <c r="V1301" s="114" t="s">
        <v>1603</v>
      </c>
      <c r="W1301">
        <v>11136</v>
      </c>
    </row>
    <row r="1302" spans="7:23" ht="12.75">
      <c r="G1302">
        <v>11071</v>
      </c>
      <c r="H1302" s="114" t="s">
        <v>1533</v>
      </c>
      <c r="I1302" s="114" t="s">
        <v>677</v>
      </c>
      <c r="L1302">
        <v>24834</v>
      </c>
      <c r="M1302" s="114" t="s">
        <v>3385</v>
      </c>
      <c r="N1302" s="114" t="s">
        <v>658</v>
      </c>
      <c r="V1302" s="114" t="s">
        <v>1604</v>
      </c>
      <c r="W1302">
        <v>11137</v>
      </c>
    </row>
    <row r="1303" spans="7:23" ht="12.75">
      <c r="G1303">
        <v>11072</v>
      </c>
      <c r="H1303" s="114" t="s">
        <v>1534</v>
      </c>
      <c r="I1303" s="114" t="s">
        <v>677</v>
      </c>
      <c r="L1303">
        <v>24835</v>
      </c>
      <c r="M1303" s="114" t="s">
        <v>3386</v>
      </c>
      <c r="N1303" s="114" t="s">
        <v>658</v>
      </c>
      <c r="V1303" s="114" t="s">
        <v>1605</v>
      </c>
      <c r="W1303">
        <v>11138</v>
      </c>
    </row>
    <row r="1304" spans="7:23" ht="12.75">
      <c r="G1304">
        <v>399292</v>
      </c>
      <c r="H1304" s="114" t="s">
        <v>5117</v>
      </c>
      <c r="I1304" s="114" t="s">
        <v>677</v>
      </c>
      <c r="L1304">
        <v>24836</v>
      </c>
      <c r="M1304" s="114" t="s">
        <v>3387</v>
      </c>
      <c r="N1304" s="114" t="s">
        <v>658</v>
      </c>
      <c r="V1304" s="114" t="s">
        <v>1606</v>
      </c>
      <c r="W1304">
        <v>11139</v>
      </c>
    </row>
    <row r="1305" spans="7:23" ht="12.75">
      <c r="G1305">
        <v>11073</v>
      </c>
      <c r="H1305" s="114" t="s">
        <v>1535</v>
      </c>
      <c r="I1305" s="114" t="s">
        <v>677</v>
      </c>
      <c r="L1305">
        <v>24837</v>
      </c>
      <c r="M1305" s="114" t="s">
        <v>3388</v>
      </c>
      <c r="N1305" s="114" t="s">
        <v>658</v>
      </c>
      <c r="V1305" s="114" t="s">
        <v>1607</v>
      </c>
      <c r="W1305">
        <v>11140</v>
      </c>
    </row>
    <row r="1306" spans="7:23" ht="12.75">
      <c r="G1306">
        <v>11074</v>
      </c>
      <c r="H1306" s="114" t="s">
        <v>1536</v>
      </c>
      <c r="I1306" s="114" t="s">
        <v>677</v>
      </c>
      <c r="L1306">
        <v>24838</v>
      </c>
      <c r="M1306" s="114" t="s">
        <v>3389</v>
      </c>
      <c r="N1306" s="114" t="s">
        <v>658</v>
      </c>
      <c r="V1306" s="114" t="s">
        <v>4739</v>
      </c>
      <c r="W1306">
        <v>330473</v>
      </c>
    </row>
    <row r="1307" spans="7:23" ht="12.75">
      <c r="G1307">
        <v>11075</v>
      </c>
      <c r="H1307" s="114" t="s">
        <v>1537</v>
      </c>
      <c r="I1307" s="114" t="s">
        <v>677</v>
      </c>
      <c r="L1307">
        <v>24839</v>
      </c>
      <c r="M1307" s="114" t="s">
        <v>3390</v>
      </c>
      <c r="N1307" s="114" t="s">
        <v>658</v>
      </c>
      <c r="V1307" s="114" t="s">
        <v>4740</v>
      </c>
      <c r="W1307">
        <v>339080</v>
      </c>
    </row>
    <row r="1308" spans="7:23" ht="12.75">
      <c r="G1308">
        <v>11076</v>
      </c>
      <c r="H1308" s="114" t="s">
        <v>1538</v>
      </c>
      <c r="I1308" s="114" t="s">
        <v>677</v>
      </c>
      <c r="L1308">
        <v>24840</v>
      </c>
      <c r="M1308" s="114" t="s">
        <v>3391</v>
      </c>
      <c r="N1308" s="114" t="s">
        <v>658</v>
      </c>
      <c r="V1308" s="114" t="s">
        <v>1608</v>
      </c>
      <c r="W1308">
        <v>11141</v>
      </c>
    </row>
    <row r="1309" spans="7:23" ht="12.75">
      <c r="G1309">
        <v>11077</v>
      </c>
      <c r="H1309" s="114" t="s">
        <v>1539</v>
      </c>
      <c r="I1309" s="114" t="s">
        <v>677</v>
      </c>
      <c r="L1309">
        <v>24841</v>
      </c>
      <c r="M1309" s="114" t="s">
        <v>3392</v>
      </c>
      <c r="N1309" s="114" t="s">
        <v>658</v>
      </c>
      <c r="V1309" s="114" t="s">
        <v>1609</v>
      </c>
      <c r="W1309">
        <v>11142</v>
      </c>
    </row>
    <row r="1310" spans="7:23" ht="12.75">
      <c r="G1310">
        <v>11078</v>
      </c>
      <c r="H1310" s="114" t="s">
        <v>1540</v>
      </c>
      <c r="I1310" s="114" t="s">
        <v>677</v>
      </c>
      <c r="L1310">
        <v>24842</v>
      </c>
      <c r="M1310" s="114" t="s">
        <v>3393</v>
      </c>
      <c r="N1310" s="114" t="s">
        <v>658</v>
      </c>
      <c r="V1310" s="114" t="s">
        <v>1610</v>
      </c>
      <c r="W1310">
        <v>11143</v>
      </c>
    </row>
    <row r="1311" spans="7:23" ht="12.75">
      <c r="G1311">
        <v>11079</v>
      </c>
      <c r="H1311" s="114" t="s">
        <v>1541</v>
      </c>
      <c r="I1311" s="114" t="s">
        <v>677</v>
      </c>
      <c r="L1311">
        <v>24843</v>
      </c>
      <c r="M1311" s="114" t="s">
        <v>3394</v>
      </c>
      <c r="N1311" s="114" t="s">
        <v>658</v>
      </c>
      <c r="V1311" s="114" t="s">
        <v>1611</v>
      </c>
      <c r="W1311">
        <v>11144</v>
      </c>
    </row>
    <row r="1312" spans="7:23" ht="12.75">
      <c r="G1312">
        <v>11080</v>
      </c>
      <c r="H1312" s="114" t="s">
        <v>1542</v>
      </c>
      <c r="I1312" s="114" t="s">
        <v>677</v>
      </c>
      <c r="L1312">
        <v>24844</v>
      </c>
      <c r="M1312" s="114" t="s">
        <v>3395</v>
      </c>
      <c r="N1312" s="114" t="s">
        <v>658</v>
      </c>
      <c r="V1312" s="114" t="s">
        <v>1612</v>
      </c>
      <c r="W1312">
        <v>228369</v>
      </c>
    </row>
    <row r="1313" spans="7:23" ht="12.75">
      <c r="G1313">
        <v>11081</v>
      </c>
      <c r="H1313" s="114" t="s">
        <v>1543</v>
      </c>
      <c r="I1313" s="114" t="s">
        <v>677</v>
      </c>
      <c r="L1313">
        <v>24845</v>
      </c>
      <c r="M1313" s="114" t="s">
        <v>3396</v>
      </c>
      <c r="N1313" s="114" t="s">
        <v>658</v>
      </c>
      <c r="V1313" s="114" t="s">
        <v>1613</v>
      </c>
      <c r="W1313">
        <v>11145</v>
      </c>
    </row>
    <row r="1314" spans="7:23" ht="12.75">
      <c r="G1314">
        <v>11082</v>
      </c>
      <c r="H1314" s="114" t="s">
        <v>1544</v>
      </c>
      <c r="I1314" s="114" t="s">
        <v>677</v>
      </c>
      <c r="L1314">
        <v>24846</v>
      </c>
      <c r="M1314" s="114" t="s">
        <v>3397</v>
      </c>
      <c r="N1314" s="114" t="s">
        <v>658</v>
      </c>
      <c r="V1314" s="114" t="s">
        <v>1614</v>
      </c>
      <c r="W1314">
        <v>11146</v>
      </c>
    </row>
    <row r="1315" spans="7:23" ht="12.75">
      <c r="G1315">
        <v>11083</v>
      </c>
      <c r="H1315" s="114" t="s">
        <v>1545</v>
      </c>
      <c r="I1315" s="114" t="s">
        <v>677</v>
      </c>
      <c r="L1315">
        <v>24847</v>
      </c>
      <c r="M1315" s="114" t="s">
        <v>3398</v>
      </c>
      <c r="N1315" s="114" t="s">
        <v>658</v>
      </c>
      <c r="V1315" s="114" t="s">
        <v>5120</v>
      </c>
      <c r="W1315">
        <v>418095</v>
      </c>
    </row>
    <row r="1316" spans="7:23" ht="12.75">
      <c r="G1316">
        <v>11084</v>
      </c>
      <c r="H1316" s="114" t="s">
        <v>1546</v>
      </c>
      <c r="I1316" s="114" t="s">
        <v>677</v>
      </c>
      <c r="L1316">
        <v>24848</v>
      </c>
      <c r="M1316" s="114" t="s">
        <v>3399</v>
      </c>
      <c r="N1316" s="114" t="s">
        <v>658</v>
      </c>
      <c r="V1316" s="114" t="s">
        <v>1615</v>
      </c>
      <c r="W1316">
        <v>11147</v>
      </c>
    </row>
    <row r="1317" spans="7:23" ht="12.75">
      <c r="G1317">
        <v>11085</v>
      </c>
      <c r="H1317" s="114" t="s">
        <v>1547</v>
      </c>
      <c r="I1317" s="114" t="s">
        <v>677</v>
      </c>
      <c r="L1317">
        <v>24849</v>
      </c>
      <c r="M1317" s="114" t="s">
        <v>3400</v>
      </c>
      <c r="N1317" s="114" t="s">
        <v>658</v>
      </c>
      <c r="V1317" s="114" t="s">
        <v>1616</v>
      </c>
      <c r="W1317">
        <v>11148</v>
      </c>
    </row>
    <row r="1318" spans="7:23" ht="12.75">
      <c r="G1318">
        <v>11086</v>
      </c>
      <c r="H1318" s="114" t="s">
        <v>1548</v>
      </c>
      <c r="I1318" s="114" t="s">
        <v>677</v>
      </c>
      <c r="L1318">
        <v>24850</v>
      </c>
      <c r="M1318" s="114" t="s">
        <v>3401</v>
      </c>
      <c r="N1318" s="114" t="s">
        <v>658</v>
      </c>
      <c r="V1318" s="114" t="s">
        <v>1617</v>
      </c>
      <c r="W1318">
        <v>11149</v>
      </c>
    </row>
    <row r="1319" spans="7:23" ht="12.75">
      <c r="G1319">
        <v>11087</v>
      </c>
      <c r="H1319" s="114" t="s">
        <v>1549</v>
      </c>
      <c r="I1319" s="114" t="s">
        <v>677</v>
      </c>
      <c r="L1319">
        <v>24851</v>
      </c>
      <c r="M1319" s="114" t="s">
        <v>3402</v>
      </c>
      <c r="N1319" s="114" t="s">
        <v>658</v>
      </c>
      <c r="V1319" s="114" t="s">
        <v>1618</v>
      </c>
      <c r="W1319">
        <v>11150</v>
      </c>
    </row>
    <row r="1320" spans="7:23" ht="12.75">
      <c r="G1320">
        <v>11088</v>
      </c>
      <c r="H1320" s="114" t="s">
        <v>1550</v>
      </c>
      <c r="I1320" s="114" t="s">
        <v>677</v>
      </c>
      <c r="L1320">
        <v>24852</v>
      </c>
      <c r="M1320" s="114" t="s">
        <v>3403</v>
      </c>
      <c r="N1320" s="114" t="s">
        <v>658</v>
      </c>
      <c r="V1320" s="114" t="s">
        <v>1619</v>
      </c>
      <c r="W1320">
        <v>11151</v>
      </c>
    </row>
    <row r="1321" spans="7:23" ht="12.75">
      <c r="G1321">
        <v>11089</v>
      </c>
      <c r="H1321" s="114" t="s">
        <v>1551</v>
      </c>
      <c r="I1321" s="114" t="s">
        <v>677</v>
      </c>
      <c r="L1321">
        <v>24853</v>
      </c>
      <c r="M1321" s="114" t="s">
        <v>3404</v>
      </c>
      <c r="N1321" s="114" t="s">
        <v>658</v>
      </c>
      <c r="V1321" s="114" t="s">
        <v>1620</v>
      </c>
      <c r="W1321">
        <v>11152</v>
      </c>
    </row>
    <row r="1322" spans="7:23" ht="12.75">
      <c r="G1322">
        <v>11090</v>
      </c>
      <c r="H1322" s="114" t="s">
        <v>1552</v>
      </c>
      <c r="I1322" s="114" t="s">
        <v>677</v>
      </c>
      <c r="L1322">
        <v>24854</v>
      </c>
      <c r="M1322" s="114" t="s">
        <v>3405</v>
      </c>
      <c r="N1322" s="114" t="s">
        <v>658</v>
      </c>
      <c r="V1322" s="114" t="s">
        <v>1621</v>
      </c>
      <c r="W1322">
        <v>11153</v>
      </c>
    </row>
    <row r="1323" spans="7:23" ht="12.75">
      <c r="G1323">
        <v>11091</v>
      </c>
      <c r="H1323" s="114" t="s">
        <v>1553</v>
      </c>
      <c r="I1323" s="114" t="s">
        <v>677</v>
      </c>
      <c r="L1323">
        <v>24855</v>
      </c>
      <c r="M1323" s="114" t="s">
        <v>3406</v>
      </c>
      <c r="N1323" s="114" t="s">
        <v>658</v>
      </c>
      <c r="V1323" s="114" t="s">
        <v>1622</v>
      </c>
      <c r="W1323">
        <v>11154</v>
      </c>
    </row>
    <row r="1324" spans="7:23" ht="12.75">
      <c r="G1324">
        <v>11092</v>
      </c>
      <c r="H1324" s="114" t="s">
        <v>1554</v>
      </c>
      <c r="I1324" s="114" t="s">
        <v>677</v>
      </c>
      <c r="L1324">
        <v>24856</v>
      </c>
      <c r="M1324" s="114" t="s">
        <v>3407</v>
      </c>
      <c r="N1324" s="114" t="s">
        <v>658</v>
      </c>
      <c r="V1324" s="114" t="s">
        <v>1623</v>
      </c>
      <c r="W1324">
        <v>11155</v>
      </c>
    </row>
    <row r="1325" spans="7:23" ht="12.75">
      <c r="G1325">
        <v>11093</v>
      </c>
      <c r="H1325" s="114" t="s">
        <v>1555</v>
      </c>
      <c r="I1325" s="114" t="s">
        <v>677</v>
      </c>
      <c r="L1325">
        <v>24857</v>
      </c>
      <c r="M1325" s="114" t="s">
        <v>3408</v>
      </c>
      <c r="N1325" s="114" t="s">
        <v>658</v>
      </c>
      <c r="V1325" s="114" t="s">
        <v>1624</v>
      </c>
      <c r="W1325">
        <v>11156</v>
      </c>
    </row>
    <row r="1326" spans="7:23" ht="12.75">
      <c r="G1326">
        <v>399296</v>
      </c>
      <c r="H1326" s="114" t="s">
        <v>5118</v>
      </c>
      <c r="I1326" s="114" t="s">
        <v>677</v>
      </c>
      <c r="L1326">
        <v>24858</v>
      </c>
      <c r="M1326" s="114" t="s">
        <v>3409</v>
      </c>
      <c r="N1326" s="114" t="s">
        <v>658</v>
      </c>
      <c r="V1326" s="114" t="s">
        <v>1625</v>
      </c>
      <c r="W1326">
        <v>11157</v>
      </c>
    </row>
    <row r="1327" spans="7:23" ht="12.75">
      <c r="G1327">
        <v>11094</v>
      </c>
      <c r="H1327" s="114" t="s">
        <v>1556</v>
      </c>
      <c r="I1327" s="114" t="s">
        <v>677</v>
      </c>
      <c r="L1327">
        <v>24859</v>
      </c>
      <c r="M1327" s="114" t="s">
        <v>3410</v>
      </c>
      <c r="N1327" s="114" t="s">
        <v>658</v>
      </c>
      <c r="V1327" s="114" t="s">
        <v>1626</v>
      </c>
      <c r="W1327">
        <v>11158</v>
      </c>
    </row>
    <row r="1328" spans="7:23" ht="12.75">
      <c r="G1328">
        <v>11095</v>
      </c>
      <c r="H1328" s="114" t="s">
        <v>1557</v>
      </c>
      <c r="I1328" s="114" t="s">
        <v>677</v>
      </c>
      <c r="L1328">
        <v>24860</v>
      </c>
      <c r="M1328" s="114" t="s">
        <v>3411</v>
      </c>
      <c r="N1328" s="114" t="s">
        <v>658</v>
      </c>
      <c r="V1328" s="114" t="s">
        <v>1627</v>
      </c>
      <c r="W1328">
        <v>228373</v>
      </c>
    </row>
    <row r="1329" spans="7:23" ht="12.75">
      <c r="G1329">
        <v>11096</v>
      </c>
      <c r="H1329" s="114" t="s">
        <v>1558</v>
      </c>
      <c r="I1329" s="114" t="s">
        <v>677</v>
      </c>
      <c r="L1329">
        <v>24861</v>
      </c>
      <c r="M1329" s="114" t="s">
        <v>3412</v>
      </c>
      <c r="N1329" s="114" t="s">
        <v>658</v>
      </c>
      <c r="V1329" s="114" t="s">
        <v>1628</v>
      </c>
      <c r="W1329">
        <v>11159</v>
      </c>
    </row>
    <row r="1330" spans="7:23" ht="12.75">
      <c r="G1330">
        <v>11097</v>
      </c>
      <c r="H1330" s="114" t="s">
        <v>1559</v>
      </c>
      <c r="I1330" s="114" t="s">
        <v>677</v>
      </c>
      <c r="L1330">
        <v>24862</v>
      </c>
      <c r="M1330" s="114" t="s">
        <v>3413</v>
      </c>
      <c r="N1330" s="114" t="s">
        <v>658</v>
      </c>
      <c r="V1330" s="114" t="s">
        <v>1629</v>
      </c>
      <c r="W1330">
        <v>11160</v>
      </c>
    </row>
    <row r="1331" spans="7:23" ht="12.75">
      <c r="G1331">
        <v>11098</v>
      </c>
      <c r="H1331" s="114" t="s">
        <v>1560</v>
      </c>
      <c r="I1331" s="114" t="s">
        <v>677</v>
      </c>
      <c r="L1331">
        <v>24863</v>
      </c>
      <c r="M1331" s="114" t="s">
        <v>1472</v>
      </c>
      <c r="N1331" s="114" t="s">
        <v>658</v>
      </c>
      <c r="V1331" s="114" t="s">
        <v>1630</v>
      </c>
      <c r="W1331">
        <v>11161</v>
      </c>
    </row>
    <row r="1332" spans="7:23" ht="12.75">
      <c r="G1332">
        <v>11099</v>
      </c>
      <c r="H1332" s="114" t="s">
        <v>1561</v>
      </c>
      <c r="I1332" s="114" t="s">
        <v>677</v>
      </c>
      <c r="L1332">
        <v>24866</v>
      </c>
      <c r="M1332" s="114" t="s">
        <v>3414</v>
      </c>
      <c r="N1332" s="114" t="s">
        <v>658</v>
      </c>
      <c r="V1332" s="114" t="s">
        <v>1631</v>
      </c>
      <c r="W1332">
        <v>228377</v>
      </c>
    </row>
    <row r="1333" spans="7:23" ht="12.75">
      <c r="G1333">
        <v>11100</v>
      </c>
      <c r="H1333" s="114" t="s">
        <v>1562</v>
      </c>
      <c r="I1333" s="114" t="s">
        <v>677</v>
      </c>
      <c r="L1333">
        <v>24867</v>
      </c>
      <c r="M1333" s="114" t="s">
        <v>3415</v>
      </c>
      <c r="N1333" s="114" t="s">
        <v>658</v>
      </c>
      <c r="V1333" s="114" t="s">
        <v>1632</v>
      </c>
      <c r="W1333">
        <v>11162</v>
      </c>
    </row>
    <row r="1334" spans="7:23" ht="12.75">
      <c r="G1334">
        <v>11101</v>
      </c>
      <c r="H1334" s="114" t="s">
        <v>1563</v>
      </c>
      <c r="I1334" s="114" t="s">
        <v>677</v>
      </c>
      <c r="L1334">
        <v>24868</v>
      </c>
      <c r="M1334" s="114" t="s">
        <v>3416</v>
      </c>
      <c r="N1334" s="114" t="s">
        <v>658</v>
      </c>
      <c r="V1334" s="114" t="s">
        <v>1633</v>
      </c>
      <c r="W1334">
        <v>11163</v>
      </c>
    </row>
    <row r="1335" spans="7:23" ht="12.75">
      <c r="G1335">
        <v>228349</v>
      </c>
      <c r="H1335" s="114" t="s">
        <v>1564</v>
      </c>
      <c r="I1335" s="114" t="s">
        <v>677</v>
      </c>
      <c r="L1335">
        <v>24869</v>
      </c>
      <c r="M1335" s="114" t="s">
        <v>3417</v>
      </c>
      <c r="N1335" s="114" t="s">
        <v>658</v>
      </c>
      <c r="V1335" s="114" t="s">
        <v>1634</v>
      </c>
      <c r="W1335">
        <v>228381</v>
      </c>
    </row>
    <row r="1336" spans="7:23" ht="12.75">
      <c r="G1336">
        <v>11102</v>
      </c>
      <c r="H1336" s="114" t="s">
        <v>1565</v>
      </c>
      <c r="I1336" s="114" t="s">
        <v>677</v>
      </c>
      <c r="L1336">
        <v>24870</v>
      </c>
      <c r="M1336" s="114" t="s">
        <v>3418</v>
      </c>
      <c r="N1336" s="114" t="s">
        <v>658</v>
      </c>
      <c r="V1336" s="114" t="s">
        <v>1635</v>
      </c>
      <c r="W1336">
        <v>11017</v>
      </c>
    </row>
    <row r="1337" spans="7:23" ht="12.75">
      <c r="G1337">
        <v>11103</v>
      </c>
      <c r="H1337" s="114" t="s">
        <v>1566</v>
      </c>
      <c r="I1337" s="114" t="s">
        <v>677</v>
      </c>
      <c r="L1337">
        <v>24872</v>
      </c>
      <c r="M1337" s="114" t="s">
        <v>3419</v>
      </c>
      <c r="N1337" s="114" t="s">
        <v>658</v>
      </c>
      <c r="V1337" s="114" t="s">
        <v>1636</v>
      </c>
      <c r="W1337">
        <v>13466</v>
      </c>
    </row>
    <row r="1338" spans="7:23" ht="12.75">
      <c r="G1338">
        <v>11104</v>
      </c>
      <c r="H1338" s="114" t="s">
        <v>1567</v>
      </c>
      <c r="I1338" s="114" t="s">
        <v>677</v>
      </c>
      <c r="L1338">
        <v>24873</v>
      </c>
      <c r="M1338" s="114" t="s">
        <v>3420</v>
      </c>
      <c r="N1338" s="114" t="s">
        <v>658</v>
      </c>
      <c r="V1338" s="114" t="s">
        <v>1637</v>
      </c>
      <c r="W1338">
        <v>6623</v>
      </c>
    </row>
    <row r="1339" spans="7:23" ht="12.75">
      <c r="G1339">
        <v>11105</v>
      </c>
      <c r="H1339" s="114" t="s">
        <v>1568</v>
      </c>
      <c r="I1339" s="114" t="s">
        <v>677</v>
      </c>
      <c r="L1339">
        <v>24874</v>
      </c>
      <c r="M1339" s="114" t="s">
        <v>3421</v>
      </c>
      <c r="N1339" s="114" t="s">
        <v>658</v>
      </c>
      <c r="V1339" s="114" t="s">
        <v>1638</v>
      </c>
      <c r="W1339">
        <v>6624</v>
      </c>
    </row>
    <row r="1340" spans="7:23" ht="12.75">
      <c r="G1340">
        <v>11106</v>
      </c>
      <c r="H1340" s="114" t="s">
        <v>1569</v>
      </c>
      <c r="I1340" s="114" t="s">
        <v>677</v>
      </c>
      <c r="L1340">
        <v>24875</v>
      </c>
      <c r="M1340" s="114" t="s">
        <v>3422</v>
      </c>
      <c r="N1340" s="114" t="s">
        <v>658</v>
      </c>
      <c r="V1340" s="114" t="s">
        <v>1639</v>
      </c>
      <c r="W1340">
        <v>204280</v>
      </c>
    </row>
    <row r="1341" spans="7:23" ht="12.75">
      <c r="G1341">
        <v>359280</v>
      </c>
      <c r="H1341" s="114" t="s">
        <v>4806</v>
      </c>
      <c r="I1341" s="114" t="s">
        <v>677</v>
      </c>
      <c r="L1341">
        <v>24876</v>
      </c>
      <c r="M1341" s="114" t="s">
        <v>3423</v>
      </c>
      <c r="N1341" s="114" t="s">
        <v>658</v>
      </c>
      <c r="V1341" s="114" t="s">
        <v>5121</v>
      </c>
      <c r="W1341">
        <v>399678</v>
      </c>
    </row>
    <row r="1342" spans="7:23" ht="12.75">
      <c r="G1342">
        <v>228353</v>
      </c>
      <c r="H1342" s="114" t="s">
        <v>1570</v>
      </c>
      <c r="I1342" s="114" t="s">
        <v>677</v>
      </c>
      <c r="L1342">
        <v>24877</v>
      </c>
      <c r="M1342" s="114" t="s">
        <v>3424</v>
      </c>
      <c r="N1342" s="114" t="s">
        <v>658</v>
      </c>
      <c r="V1342" s="114" t="s">
        <v>1640</v>
      </c>
      <c r="W1342">
        <v>178286</v>
      </c>
    </row>
    <row r="1343" spans="7:23" ht="12.75">
      <c r="G1343">
        <v>11107</v>
      </c>
      <c r="H1343" s="114" t="s">
        <v>1571</v>
      </c>
      <c r="I1343" s="114" t="s">
        <v>677</v>
      </c>
      <c r="L1343">
        <v>24878</v>
      </c>
      <c r="M1343" s="114" t="s">
        <v>3425</v>
      </c>
      <c r="N1343" s="114" t="s">
        <v>658</v>
      </c>
      <c r="V1343" s="114" t="s">
        <v>4807</v>
      </c>
      <c r="W1343">
        <v>346869</v>
      </c>
    </row>
    <row r="1344" spans="7:23" ht="12.75">
      <c r="G1344">
        <v>11108</v>
      </c>
      <c r="H1344" s="114" t="s">
        <v>1572</v>
      </c>
      <c r="I1344" s="114" t="s">
        <v>677</v>
      </c>
      <c r="L1344">
        <v>24879</v>
      </c>
      <c r="M1344" s="114" t="s">
        <v>3426</v>
      </c>
      <c r="N1344" s="114" t="s">
        <v>658</v>
      </c>
      <c r="V1344" s="114" t="s">
        <v>1641</v>
      </c>
      <c r="W1344">
        <v>265493</v>
      </c>
    </row>
    <row r="1345" spans="7:23" ht="12.75">
      <c r="G1345">
        <v>11109</v>
      </c>
      <c r="H1345" s="114" t="s">
        <v>1573</v>
      </c>
      <c r="I1345" s="114" t="s">
        <v>677</v>
      </c>
      <c r="L1345">
        <v>24880</v>
      </c>
      <c r="M1345" s="114" t="s">
        <v>3428</v>
      </c>
      <c r="N1345" s="114" t="s">
        <v>658</v>
      </c>
      <c r="V1345" s="114" t="s">
        <v>1642</v>
      </c>
      <c r="W1345">
        <v>20666</v>
      </c>
    </row>
    <row r="1346" spans="7:23" ht="12.75">
      <c r="G1346">
        <v>11110</v>
      </c>
      <c r="H1346" s="114" t="s">
        <v>1574</v>
      </c>
      <c r="I1346" s="114" t="s">
        <v>677</v>
      </c>
      <c r="L1346">
        <v>24881</v>
      </c>
      <c r="M1346" s="114" t="s">
        <v>3429</v>
      </c>
      <c r="N1346" s="114" t="s">
        <v>658</v>
      </c>
      <c r="V1346" s="114" t="s">
        <v>1643</v>
      </c>
      <c r="W1346">
        <v>21066</v>
      </c>
    </row>
    <row r="1347" spans="7:23" ht="12.75">
      <c r="G1347">
        <v>11111</v>
      </c>
      <c r="H1347" s="114" t="s">
        <v>1575</v>
      </c>
      <c r="I1347" s="114" t="s">
        <v>677</v>
      </c>
      <c r="L1347">
        <v>24882</v>
      </c>
      <c r="M1347" s="114" t="s">
        <v>3430</v>
      </c>
      <c r="N1347" s="114" t="s">
        <v>658</v>
      </c>
      <c r="V1347" s="114" t="s">
        <v>1644</v>
      </c>
      <c r="W1347">
        <v>23866</v>
      </c>
    </row>
    <row r="1348" spans="7:23" ht="12.75">
      <c r="G1348">
        <v>11112</v>
      </c>
      <c r="H1348" s="114" t="s">
        <v>1576</v>
      </c>
      <c r="I1348" s="114" t="s">
        <v>677</v>
      </c>
      <c r="L1348">
        <v>24883</v>
      </c>
      <c r="M1348" s="114" t="s">
        <v>3431</v>
      </c>
      <c r="N1348" s="114" t="s">
        <v>658</v>
      </c>
      <c r="V1348" s="114" t="s">
        <v>1645</v>
      </c>
      <c r="W1348">
        <v>108066</v>
      </c>
    </row>
    <row r="1349" spans="7:23" ht="12.75">
      <c r="G1349">
        <v>11113</v>
      </c>
      <c r="H1349" s="114" t="s">
        <v>1577</v>
      </c>
      <c r="I1349" s="114" t="s">
        <v>677</v>
      </c>
      <c r="L1349">
        <v>24884</v>
      </c>
      <c r="M1349" s="114" t="s">
        <v>3432</v>
      </c>
      <c r="N1349" s="114" t="s">
        <v>658</v>
      </c>
      <c r="V1349" s="114" t="s">
        <v>5122</v>
      </c>
      <c r="W1349">
        <v>419269</v>
      </c>
    </row>
    <row r="1350" spans="7:23" ht="12.75">
      <c r="G1350">
        <v>11114</v>
      </c>
      <c r="H1350" s="114" t="s">
        <v>1578</v>
      </c>
      <c r="I1350" s="114" t="s">
        <v>677</v>
      </c>
      <c r="L1350">
        <v>24885</v>
      </c>
      <c r="M1350" s="114" t="s">
        <v>3433</v>
      </c>
      <c r="N1350" s="114" t="s">
        <v>658</v>
      </c>
      <c r="V1350" s="114" t="s">
        <v>5123</v>
      </c>
      <c r="W1350">
        <v>6625</v>
      </c>
    </row>
    <row r="1351" spans="7:23" ht="12.75">
      <c r="G1351">
        <v>11115</v>
      </c>
      <c r="H1351" s="114" t="s">
        <v>1579</v>
      </c>
      <c r="I1351" s="114" t="s">
        <v>677</v>
      </c>
      <c r="L1351">
        <v>24886</v>
      </c>
      <c r="M1351" s="114" t="s">
        <v>3434</v>
      </c>
      <c r="N1351" s="114" t="s">
        <v>658</v>
      </c>
      <c r="V1351" s="114" t="s">
        <v>5124</v>
      </c>
      <c r="W1351">
        <v>6626</v>
      </c>
    </row>
    <row r="1352" spans="7:23" ht="12.75">
      <c r="G1352">
        <v>11116</v>
      </c>
      <c r="H1352" s="114" t="s">
        <v>1580</v>
      </c>
      <c r="I1352" s="114" t="s">
        <v>677</v>
      </c>
      <c r="L1352">
        <v>24887</v>
      </c>
      <c r="M1352" s="114" t="s">
        <v>3435</v>
      </c>
      <c r="N1352" s="114" t="s">
        <v>658</v>
      </c>
      <c r="V1352" s="114" t="s">
        <v>1646</v>
      </c>
      <c r="W1352">
        <v>6627</v>
      </c>
    </row>
    <row r="1353" spans="7:23" ht="12.75">
      <c r="G1353">
        <v>11117</v>
      </c>
      <c r="H1353" s="114" t="s">
        <v>1581</v>
      </c>
      <c r="I1353" s="114" t="s">
        <v>677</v>
      </c>
      <c r="L1353">
        <v>24888</v>
      </c>
      <c r="M1353" s="114" t="s">
        <v>3436</v>
      </c>
      <c r="N1353" s="114" t="s">
        <v>658</v>
      </c>
      <c r="V1353" s="114" t="s">
        <v>1647</v>
      </c>
      <c r="W1353">
        <v>289270</v>
      </c>
    </row>
    <row r="1354" spans="7:23" ht="12.75">
      <c r="G1354">
        <v>11118</v>
      </c>
      <c r="H1354" s="114" t="s">
        <v>1582</v>
      </c>
      <c r="I1354" s="114" t="s">
        <v>677</v>
      </c>
      <c r="L1354">
        <v>24889</v>
      </c>
      <c r="M1354" s="114" t="s">
        <v>3437</v>
      </c>
      <c r="N1354" s="114" t="s">
        <v>658</v>
      </c>
      <c r="V1354" s="114" t="s">
        <v>1648</v>
      </c>
      <c r="W1354">
        <v>286280</v>
      </c>
    </row>
    <row r="1355" spans="7:23" ht="12.75">
      <c r="G1355">
        <v>11119</v>
      </c>
      <c r="H1355" s="114" t="s">
        <v>1583</v>
      </c>
      <c r="I1355" s="114" t="s">
        <v>677</v>
      </c>
      <c r="L1355">
        <v>24890</v>
      </c>
      <c r="M1355" s="114" t="s">
        <v>3438</v>
      </c>
      <c r="N1355" s="114" t="s">
        <v>658</v>
      </c>
      <c r="V1355" s="114" t="s">
        <v>1649</v>
      </c>
      <c r="W1355">
        <v>178288</v>
      </c>
    </row>
    <row r="1356" spans="7:23" ht="12.75">
      <c r="G1356">
        <v>11120</v>
      </c>
      <c r="H1356" s="114" t="s">
        <v>1584</v>
      </c>
      <c r="I1356" s="114" t="s">
        <v>677</v>
      </c>
      <c r="L1356">
        <v>24891</v>
      </c>
      <c r="M1356" s="114" t="s">
        <v>3439</v>
      </c>
      <c r="N1356" s="114" t="s">
        <v>658</v>
      </c>
      <c r="V1356" s="114" t="s">
        <v>5125</v>
      </c>
      <c r="W1356">
        <v>403102</v>
      </c>
    </row>
    <row r="1357" spans="7:23" ht="12.75">
      <c r="G1357">
        <v>11121</v>
      </c>
      <c r="H1357" s="114" t="s">
        <v>1585</v>
      </c>
      <c r="I1357" s="114" t="s">
        <v>677</v>
      </c>
      <c r="L1357">
        <v>24892</v>
      </c>
      <c r="M1357" s="114" t="s">
        <v>3440</v>
      </c>
      <c r="N1357" s="114" t="s">
        <v>658</v>
      </c>
      <c r="V1357" s="114" t="s">
        <v>5126</v>
      </c>
      <c r="W1357">
        <v>407275</v>
      </c>
    </row>
    <row r="1358" spans="7:23" ht="12.75">
      <c r="G1358">
        <v>11122</v>
      </c>
      <c r="H1358" s="114" t="s">
        <v>1586</v>
      </c>
      <c r="I1358" s="114" t="s">
        <v>677</v>
      </c>
      <c r="L1358">
        <v>24893</v>
      </c>
      <c r="M1358" s="114" t="s">
        <v>3441</v>
      </c>
      <c r="N1358" s="114" t="s">
        <v>658</v>
      </c>
      <c r="V1358" s="114" t="s">
        <v>1650</v>
      </c>
      <c r="W1358">
        <v>225872</v>
      </c>
    </row>
    <row r="1359" spans="7:23" ht="12.75">
      <c r="G1359">
        <v>228357</v>
      </c>
      <c r="H1359" s="114" t="s">
        <v>1587</v>
      </c>
      <c r="I1359" s="114" t="s">
        <v>677</v>
      </c>
      <c r="L1359">
        <v>24894</v>
      </c>
      <c r="M1359" s="114" t="s">
        <v>3442</v>
      </c>
      <c r="N1359" s="114" t="s">
        <v>658</v>
      </c>
      <c r="V1359" s="114" t="s">
        <v>1651</v>
      </c>
      <c r="W1359">
        <v>217870</v>
      </c>
    </row>
    <row r="1360" spans="7:23" ht="12.75">
      <c r="G1360">
        <v>11123</v>
      </c>
      <c r="H1360" s="114" t="s">
        <v>1588</v>
      </c>
      <c r="I1360" s="114" t="s">
        <v>677</v>
      </c>
      <c r="L1360">
        <v>24895</v>
      </c>
      <c r="M1360" s="114" t="s">
        <v>3443</v>
      </c>
      <c r="N1360" s="114" t="s">
        <v>658</v>
      </c>
      <c r="V1360" s="114" t="s">
        <v>1652</v>
      </c>
      <c r="W1360">
        <v>233133</v>
      </c>
    </row>
    <row r="1361" spans="7:23" ht="12.75">
      <c r="G1361">
        <v>11124</v>
      </c>
      <c r="H1361" s="114" t="s">
        <v>1589</v>
      </c>
      <c r="I1361" s="114" t="s">
        <v>677</v>
      </c>
      <c r="L1361">
        <v>24896</v>
      </c>
      <c r="M1361" s="114" t="s">
        <v>3444</v>
      </c>
      <c r="N1361" s="114" t="s">
        <v>658</v>
      </c>
      <c r="V1361" s="114" t="s">
        <v>1653</v>
      </c>
      <c r="W1361">
        <v>233129</v>
      </c>
    </row>
    <row r="1362" spans="7:23" ht="12.75">
      <c r="G1362">
        <v>228361</v>
      </c>
      <c r="H1362" s="114" t="s">
        <v>1590</v>
      </c>
      <c r="I1362" s="114" t="s">
        <v>677</v>
      </c>
      <c r="L1362">
        <v>24897</v>
      </c>
      <c r="M1362" s="114" t="s">
        <v>3445</v>
      </c>
      <c r="N1362" s="114" t="s">
        <v>658</v>
      </c>
      <c r="V1362" s="114" t="s">
        <v>1654</v>
      </c>
      <c r="W1362">
        <v>296270</v>
      </c>
    </row>
    <row r="1363" spans="7:23" ht="12.75">
      <c r="G1363">
        <v>11125</v>
      </c>
      <c r="H1363" s="114" t="s">
        <v>1591</v>
      </c>
      <c r="I1363" s="114" t="s">
        <v>677</v>
      </c>
      <c r="L1363">
        <v>24898</v>
      </c>
      <c r="M1363" s="114" t="s">
        <v>3446</v>
      </c>
      <c r="N1363" s="114" t="s">
        <v>658</v>
      </c>
      <c r="V1363" s="114" t="s">
        <v>5127</v>
      </c>
      <c r="W1363">
        <v>402879</v>
      </c>
    </row>
    <row r="1364" spans="7:23" ht="12.75">
      <c r="G1364">
        <v>11126</v>
      </c>
      <c r="H1364" s="114" t="s">
        <v>1592</v>
      </c>
      <c r="I1364" s="114" t="s">
        <v>677</v>
      </c>
      <c r="L1364">
        <v>24899</v>
      </c>
      <c r="M1364" s="114" t="s">
        <v>3447</v>
      </c>
      <c r="N1364" s="114" t="s">
        <v>658</v>
      </c>
      <c r="V1364" s="114" t="s">
        <v>1655</v>
      </c>
      <c r="W1364">
        <v>6628</v>
      </c>
    </row>
    <row r="1365" spans="7:23" ht="12.75">
      <c r="G1365">
        <v>398077</v>
      </c>
      <c r="H1365" s="114" t="s">
        <v>5119</v>
      </c>
      <c r="I1365" s="114" t="s">
        <v>677</v>
      </c>
      <c r="L1365">
        <v>24900</v>
      </c>
      <c r="M1365" s="114" t="s">
        <v>3448</v>
      </c>
      <c r="N1365" s="114" t="s">
        <v>658</v>
      </c>
      <c r="V1365" s="114" t="s">
        <v>1656</v>
      </c>
      <c r="W1365">
        <v>6629</v>
      </c>
    </row>
    <row r="1366" spans="7:23" ht="12.75">
      <c r="G1366">
        <v>11127</v>
      </c>
      <c r="H1366" s="114" t="s">
        <v>1593</v>
      </c>
      <c r="I1366" s="114" t="s">
        <v>677</v>
      </c>
      <c r="L1366">
        <v>24901</v>
      </c>
      <c r="M1366" s="114" t="s">
        <v>3449</v>
      </c>
      <c r="N1366" s="114" t="s">
        <v>658</v>
      </c>
      <c r="V1366" s="114" t="s">
        <v>1657</v>
      </c>
      <c r="W1366">
        <v>21266</v>
      </c>
    </row>
    <row r="1367" spans="7:23" ht="12.75">
      <c r="G1367">
        <v>228365</v>
      </c>
      <c r="H1367" s="114" t="s">
        <v>1594</v>
      </c>
      <c r="I1367" s="114" t="s">
        <v>677</v>
      </c>
      <c r="L1367">
        <v>24902</v>
      </c>
      <c r="M1367" s="114" t="s">
        <v>3450</v>
      </c>
      <c r="N1367" s="114" t="s">
        <v>658</v>
      </c>
      <c r="V1367" s="114" t="s">
        <v>5128</v>
      </c>
      <c r="W1367">
        <v>402883</v>
      </c>
    </row>
    <row r="1368" spans="7:23" ht="12.75">
      <c r="G1368">
        <v>11128</v>
      </c>
      <c r="H1368" s="114" t="s">
        <v>1595</v>
      </c>
      <c r="I1368" s="114" t="s">
        <v>677</v>
      </c>
      <c r="L1368">
        <v>24903</v>
      </c>
      <c r="M1368" s="114" t="s">
        <v>3451</v>
      </c>
      <c r="N1368" s="114" t="s">
        <v>658</v>
      </c>
      <c r="V1368" s="114" t="s">
        <v>1658</v>
      </c>
      <c r="W1368">
        <v>178290</v>
      </c>
    </row>
    <row r="1369" spans="7:23" ht="12.75">
      <c r="G1369">
        <v>11129</v>
      </c>
      <c r="H1369" s="114" t="s">
        <v>1596</v>
      </c>
      <c r="I1369" s="114" t="s">
        <v>677</v>
      </c>
      <c r="L1369">
        <v>24904</v>
      </c>
      <c r="M1369" s="114" t="s">
        <v>3452</v>
      </c>
      <c r="N1369" s="114" t="s">
        <v>658</v>
      </c>
      <c r="V1369" s="114" t="s">
        <v>1659</v>
      </c>
      <c r="W1369">
        <v>21666</v>
      </c>
    </row>
    <row r="1370" spans="7:23" ht="12.75">
      <c r="G1370">
        <v>11130</v>
      </c>
      <c r="H1370" s="114" t="s">
        <v>1597</v>
      </c>
      <c r="I1370" s="114" t="s">
        <v>677</v>
      </c>
      <c r="L1370">
        <v>24905</v>
      </c>
      <c r="M1370" s="114" t="s">
        <v>3453</v>
      </c>
      <c r="N1370" s="114" t="s">
        <v>658</v>
      </c>
      <c r="V1370" s="114" t="s">
        <v>1660</v>
      </c>
      <c r="W1370">
        <v>6630</v>
      </c>
    </row>
    <row r="1371" spans="7:23" ht="12.75">
      <c r="G1371">
        <v>11131</v>
      </c>
      <c r="H1371" s="114" t="s">
        <v>1598</v>
      </c>
      <c r="I1371" s="114" t="s">
        <v>677</v>
      </c>
      <c r="L1371">
        <v>24906</v>
      </c>
      <c r="M1371" s="114" t="s">
        <v>3454</v>
      </c>
      <c r="N1371" s="114" t="s">
        <v>658</v>
      </c>
      <c r="V1371" s="114" t="s">
        <v>1661</v>
      </c>
      <c r="W1371">
        <v>6631</v>
      </c>
    </row>
    <row r="1372" spans="7:23" ht="12.75">
      <c r="G1372">
        <v>11132</v>
      </c>
      <c r="H1372" s="114" t="s">
        <v>1599</v>
      </c>
      <c r="I1372" s="114" t="s">
        <v>677</v>
      </c>
      <c r="L1372">
        <v>24907</v>
      </c>
      <c r="M1372" s="114" t="s">
        <v>3455</v>
      </c>
      <c r="N1372" s="114" t="s">
        <v>658</v>
      </c>
      <c r="V1372" s="114" t="s">
        <v>1662</v>
      </c>
      <c r="W1372">
        <v>6632</v>
      </c>
    </row>
    <row r="1373" spans="7:23" ht="12.75">
      <c r="G1373">
        <v>11133</v>
      </c>
      <c r="H1373" s="114" t="s">
        <v>1600</v>
      </c>
      <c r="I1373" s="114" t="s">
        <v>677</v>
      </c>
      <c r="L1373">
        <v>24908</v>
      </c>
      <c r="M1373" s="114" t="s">
        <v>3456</v>
      </c>
      <c r="N1373" s="114" t="s">
        <v>658</v>
      </c>
      <c r="V1373" s="114" t="s">
        <v>1663</v>
      </c>
      <c r="W1373">
        <v>58099</v>
      </c>
    </row>
    <row r="1374" spans="7:23" ht="12.75">
      <c r="G1374">
        <v>11134</v>
      </c>
      <c r="H1374" s="114" t="s">
        <v>1601</v>
      </c>
      <c r="I1374" s="114" t="s">
        <v>677</v>
      </c>
      <c r="L1374">
        <v>24909</v>
      </c>
      <c r="M1374" s="114" t="s">
        <v>3457</v>
      </c>
      <c r="N1374" s="114" t="s">
        <v>658</v>
      </c>
      <c r="V1374" s="114" t="s">
        <v>1664</v>
      </c>
      <c r="W1374">
        <v>6633</v>
      </c>
    </row>
    <row r="1375" spans="7:23" ht="12.75">
      <c r="G1375">
        <v>11135</v>
      </c>
      <c r="H1375" s="114" t="s">
        <v>1602</v>
      </c>
      <c r="I1375" s="114" t="s">
        <v>677</v>
      </c>
      <c r="L1375">
        <v>24910</v>
      </c>
      <c r="M1375" s="114" t="s">
        <v>3458</v>
      </c>
      <c r="N1375" s="114" t="s">
        <v>658</v>
      </c>
      <c r="V1375" s="114" t="s">
        <v>1665</v>
      </c>
      <c r="W1375">
        <v>220490</v>
      </c>
    </row>
    <row r="1376" spans="7:23" ht="12.75">
      <c r="G1376">
        <v>11136</v>
      </c>
      <c r="H1376" s="114" t="s">
        <v>1603</v>
      </c>
      <c r="I1376" s="114" t="s">
        <v>677</v>
      </c>
      <c r="L1376">
        <v>24911</v>
      </c>
      <c r="M1376" s="114" t="s">
        <v>3459</v>
      </c>
      <c r="N1376" s="114" t="s">
        <v>658</v>
      </c>
      <c r="V1376" s="114" t="s">
        <v>1666</v>
      </c>
      <c r="W1376">
        <v>20866</v>
      </c>
    </row>
    <row r="1377" spans="7:23" ht="12.75">
      <c r="G1377">
        <v>11137</v>
      </c>
      <c r="H1377" s="114" t="s">
        <v>1604</v>
      </c>
      <c r="I1377" s="114" t="s">
        <v>677</v>
      </c>
      <c r="L1377">
        <v>24912</v>
      </c>
      <c r="M1377" s="114" t="s">
        <v>3460</v>
      </c>
      <c r="N1377" s="114" t="s">
        <v>658</v>
      </c>
      <c r="V1377" s="114" t="s">
        <v>1667</v>
      </c>
      <c r="W1377">
        <v>21068</v>
      </c>
    </row>
    <row r="1378" spans="7:23" ht="12.75">
      <c r="G1378">
        <v>11138</v>
      </c>
      <c r="H1378" s="114" t="s">
        <v>1605</v>
      </c>
      <c r="I1378" s="114" t="s">
        <v>677</v>
      </c>
      <c r="L1378">
        <v>24913</v>
      </c>
      <c r="M1378" s="114" t="s">
        <v>3461</v>
      </c>
      <c r="N1378" s="114" t="s">
        <v>658</v>
      </c>
      <c r="V1378" s="114" t="s">
        <v>1668</v>
      </c>
      <c r="W1378">
        <v>21069</v>
      </c>
    </row>
    <row r="1379" spans="7:23" ht="12.75">
      <c r="G1379">
        <v>11139</v>
      </c>
      <c r="H1379" s="114" t="s">
        <v>1606</v>
      </c>
      <c r="I1379" s="114" t="s">
        <v>677</v>
      </c>
      <c r="L1379">
        <v>24914</v>
      </c>
      <c r="M1379" s="114" t="s">
        <v>3462</v>
      </c>
      <c r="N1379" s="114" t="s">
        <v>658</v>
      </c>
      <c r="V1379" s="114" t="s">
        <v>1669</v>
      </c>
      <c r="W1379">
        <v>214870</v>
      </c>
    </row>
    <row r="1380" spans="7:23" ht="12.75">
      <c r="G1380">
        <v>11140</v>
      </c>
      <c r="H1380" s="114" t="s">
        <v>1607</v>
      </c>
      <c r="I1380" s="114" t="s">
        <v>677</v>
      </c>
      <c r="L1380">
        <v>24915</v>
      </c>
      <c r="M1380" s="114" t="s">
        <v>3464</v>
      </c>
      <c r="N1380" s="114" t="s">
        <v>658</v>
      </c>
      <c r="V1380" s="114" t="s">
        <v>5129</v>
      </c>
      <c r="W1380">
        <v>6634</v>
      </c>
    </row>
    <row r="1381" spans="7:23" ht="12.75">
      <c r="G1381">
        <v>330473</v>
      </c>
      <c r="H1381" s="114" t="s">
        <v>4739</v>
      </c>
      <c r="I1381" s="114" t="s">
        <v>677</v>
      </c>
      <c r="L1381">
        <v>24916</v>
      </c>
      <c r="M1381" s="114" t="s">
        <v>3465</v>
      </c>
      <c r="N1381" s="114" t="s">
        <v>658</v>
      </c>
      <c r="V1381" s="114" t="s">
        <v>5130</v>
      </c>
      <c r="W1381">
        <v>230069</v>
      </c>
    </row>
    <row r="1382" spans="7:23" ht="12.75">
      <c r="G1382">
        <v>339080</v>
      </c>
      <c r="H1382" s="114" t="s">
        <v>4740</v>
      </c>
      <c r="I1382" s="114" t="s">
        <v>677</v>
      </c>
      <c r="L1382">
        <v>24917</v>
      </c>
      <c r="M1382" s="114" t="s">
        <v>3466</v>
      </c>
      <c r="N1382" s="114" t="s">
        <v>658</v>
      </c>
      <c r="V1382" s="114" t="s">
        <v>5131</v>
      </c>
      <c r="W1382">
        <v>280270</v>
      </c>
    </row>
    <row r="1383" spans="7:23" ht="12.75">
      <c r="G1383">
        <v>11141</v>
      </c>
      <c r="H1383" s="114" t="s">
        <v>1608</v>
      </c>
      <c r="I1383" s="114" t="s">
        <v>677</v>
      </c>
      <c r="L1383">
        <v>24918</v>
      </c>
      <c r="M1383" s="114" t="s">
        <v>3467</v>
      </c>
      <c r="N1383" s="114" t="s">
        <v>658</v>
      </c>
      <c r="V1383" s="114" t="s">
        <v>5132</v>
      </c>
      <c r="W1383">
        <v>407271</v>
      </c>
    </row>
    <row r="1384" spans="7:23" ht="12.75">
      <c r="G1384">
        <v>11142</v>
      </c>
      <c r="H1384" s="114" t="s">
        <v>1609</v>
      </c>
      <c r="I1384" s="114" t="s">
        <v>677</v>
      </c>
      <c r="L1384">
        <v>24919</v>
      </c>
      <c r="M1384" s="114" t="s">
        <v>3468</v>
      </c>
      <c r="N1384" s="114" t="s">
        <v>658</v>
      </c>
      <c r="V1384" s="114" t="s">
        <v>1670</v>
      </c>
      <c r="W1384">
        <v>58101</v>
      </c>
    </row>
    <row r="1385" spans="7:23" ht="12.75">
      <c r="G1385">
        <v>11143</v>
      </c>
      <c r="H1385" s="114" t="s">
        <v>1610</v>
      </c>
      <c r="I1385" s="114" t="s">
        <v>677</v>
      </c>
      <c r="L1385">
        <v>24920</v>
      </c>
      <c r="M1385" s="114" t="s">
        <v>3469</v>
      </c>
      <c r="N1385" s="114" t="s">
        <v>658</v>
      </c>
      <c r="V1385" s="114" t="s">
        <v>5133</v>
      </c>
      <c r="W1385">
        <v>403106</v>
      </c>
    </row>
    <row r="1386" spans="7:23" ht="12.75">
      <c r="G1386">
        <v>11144</v>
      </c>
      <c r="H1386" s="114" t="s">
        <v>1611</v>
      </c>
      <c r="I1386" s="114" t="s">
        <v>677</v>
      </c>
      <c r="L1386">
        <v>24921</v>
      </c>
      <c r="M1386" s="114" t="s">
        <v>3470</v>
      </c>
      <c r="N1386" s="114" t="s">
        <v>658</v>
      </c>
      <c r="V1386" s="114" t="s">
        <v>5134</v>
      </c>
      <c r="W1386">
        <v>403469</v>
      </c>
    </row>
    <row r="1387" spans="7:23" ht="12.75">
      <c r="G1387">
        <v>228369</v>
      </c>
      <c r="H1387" s="114" t="s">
        <v>1612</v>
      </c>
      <c r="I1387" s="114" t="s">
        <v>677</v>
      </c>
      <c r="L1387">
        <v>24922</v>
      </c>
      <c r="M1387" s="114" t="s">
        <v>3471</v>
      </c>
      <c r="N1387" s="114" t="s">
        <v>658</v>
      </c>
      <c r="V1387" s="114" t="s">
        <v>5135</v>
      </c>
      <c r="W1387">
        <v>407281</v>
      </c>
    </row>
    <row r="1388" spans="7:23" ht="12.75">
      <c r="G1388">
        <v>11145</v>
      </c>
      <c r="H1388" s="114" t="s">
        <v>1613</v>
      </c>
      <c r="I1388" s="114" t="s">
        <v>677</v>
      </c>
      <c r="L1388">
        <v>24923</v>
      </c>
      <c r="M1388" s="114" t="s">
        <v>3472</v>
      </c>
      <c r="N1388" s="114" t="s">
        <v>658</v>
      </c>
      <c r="V1388" s="114" t="s">
        <v>5136</v>
      </c>
      <c r="W1388">
        <v>407285</v>
      </c>
    </row>
    <row r="1389" spans="7:23" ht="12.75">
      <c r="G1389">
        <v>11146</v>
      </c>
      <c r="H1389" s="114" t="s">
        <v>1614</v>
      </c>
      <c r="I1389" s="114" t="s">
        <v>677</v>
      </c>
      <c r="L1389">
        <v>24924</v>
      </c>
      <c r="M1389" s="114" t="s">
        <v>3473</v>
      </c>
      <c r="N1389" s="114" t="s">
        <v>658</v>
      </c>
      <c r="V1389" s="114" t="s">
        <v>1671</v>
      </c>
      <c r="W1389">
        <v>6635</v>
      </c>
    </row>
    <row r="1390" spans="7:23" ht="12.75">
      <c r="G1390">
        <v>418095</v>
      </c>
      <c r="H1390" s="114" t="s">
        <v>5120</v>
      </c>
      <c r="I1390" s="114" t="s">
        <v>677</v>
      </c>
      <c r="L1390">
        <v>24925</v>
      </c>
      <c r="M1390" s="114" t="s">
        <v>3474</v>
      </c>
      <c r="N1390" s="114" t="s">
        <v>658</v>
      </c>
      <c r="V1390" s="114" t="s">
        <v>5137</v>
      </c>
      <c r="W1390">
        <v>419273</v>
      </c>
    </row>
    <row r="1391" spans="7:23" ht="12.75">
      <c r="G1391">
        <v>11147</v>
      </c>
      <c r="H1391" s="114" t="s">
        <v>1615</v>
      </c>
      <c r="I1391" s="114" t="s">
        <v>677</v>
      </c>
      <c r="L1391">
        <v>24926</v>
      </c>
      <c r="M1391" s="114" t="s">
        <v>3475</v>
      </c>
      <c r="N1391" s="114" t="s">
        <v>658</v>
      </c>
      <c r="V1391" s="114" t="s">
        <v>1672</v>
      </c>
      <c r="W1391">
        <v>216470</v>
      </c>
    </row>
    <row r="1392" spans="7:23" ht="12.75">
      <c r="G1392">
        <v>11148</v>
      </c>
      <c r="H1392" s="114" t="s">
        <v>1616</v>
      </c>
      <c r="I1392" s="114" t="s">
        <v>677</v>
      </c>
      <c r="L1392">
        <v>24927</v>
      </c>
      <c r="M1392" s="114" t="s">
        <v>3476</v>
      </c>
      <c r="N1392" s="114" t="s">
        <v>658</v>
      </c>
      <c r="V1392" s="114" t="s">
        <v>1673</v>
      </c>
      <c r="W1392">
        <v>224670</v>
      </c>
    </row>
    <row r="1393" spans="7:23" ht="12.75">
      <c r="G1393">
        <v>11149</v>
      </c>
      <c r="H1393" s="114" t="s">
        <v>1617</v>
      </c>
      <c r="I1393" s="114" t="s">
        <v>677</v>
      </c>
      <c r="L1393">
        <v>24928</v>
      </c>
      <c r="M1393" s="114" t="s">
        <v>3477</v>
      </c>
      <c r="N1393" s="114" t="s">
        <v>658</v>
      </c>
      <c r="V1393" s="114" t="s">
        <v>5138</v>
      </c>
      <c r="W1393">
        <v>402887</v>
      </c>
    </row>
    <row r="1394" spans="7:23" ht="12.75">
      <c r="G1394">
        <v>11150</v>
      </c>
      <c r="H1394" s="114" t="s">
        <v>1618</v>
      </c>
      <c r="I1394" s="114" t="s">
        <v>677</v>
      </c>
      <c r="L1394">
        <v>24929</v>
      </c>
      <c r="M1394" s="114" t="s">
        <v>3478</v>
      </c>
      <c r="N1394" s="114" t="s">
        <v>658</v>
      </c>
      <c r="V1394" s="114" t="s">
        <v>1674</v>
      </c>
      <c r="W1394">
        <v>21466</v>
      </c>
    </row>
    <row r="1395" spans="7:23" ht="12.75">
      <c r="G1395">
        <v>11151</v>
      </c>
      <c r="H1395" s="114" t="s">
        <v>1619</v>
      </c>
      <c r="I1395" s="114" t="s">
        <v>677</v>
      </c>
      <c r="L1395">
        <v>24930</v>
      </c>
      <c r="M1395" s="114" t="s">
        <v>3479</v>
      </c>
      <c r="N1395" s="114" t="s">
        <v>658</v>
      </c>
      <c r="V1395" s="114" t="s">
        <v>5139</v>
      </c>
      <c r="W1395">
        <v>405070</v>
      </c>
    </row>
    <row r="1396" spans="7:23" ht="12.75">
      <c r="G1396">
        <v>11152</v>
      </c>
      <c r="H1396" s="114" t="s">
        <v>1620</v>
      </c>
      <c r="I1396" s="114" t="s">
        <v>677</v>
      </c>
      <c r="L1396">
        <v>24931</v>
      </c>
      <c r="M1396" s="114" t="s">
        <v>3480</v>
      </c>
      <c r="N1396" s="114" t="s">
        <v>658</v>
      </c>
      <c r="V1396" s="114" t="s">
        <v>1675</v>
      </c>
      <c r="W1396">
        <v>255472</v>
      </c>
    </row>
    <row r="1397" spans="7:23" ht="12.75">
      <c r="G1397">
        <v>11153</v>
      </c>
      <c r="H1397" s="114" t="s">
        <v>1621</v>
      </c>
      <c r="I1397" s="114" t="s">
        <v>677</v>
      </c>
      <c r="L1397">
        <v>24932</v>
      </c>
      <c r="M1397" s="114" t="s">
        <v>3481</v>
      </c>
      <c r="N1397" s="114" t="s">
        <v>658</v>
      </c>
      <c r="V1397" s="114" t="s">
        <v>1676</v>
      </c>
      <c r="W1397">
        <v>270675</v>
      </c>
    </row>
    <row r="1398" spans="7:23" ht="12.75">
      <c r="G1398">
        <v>11154</v>
      </c>
      <c r="H1398" s="114" t="s">
        <v>1622</v>
      </c>
      <c r="I1398" s="114" t="s">
        <v>677</v>
      </c>
      <c r="L1398">
        <v>24933</v>
      </c>
      <c r="M1398" s="114" t="s">
        <v>3482</v>
      </c>
      <c r="N1398" s="114" t="s">
        <v>658</v>
      </c>
      <c r="V1398" s="114" t="s">
        <v>4808</v>
      </c>
      <c r="W1398">
        <v>352070</v>
      </c>
    </row>
    <row r="1399" spans="7:23" ht="12.75">
      <c r="G1399">
        <v>11155</v>
      </c>
      <c r="H1399" s="114" t="s">
        <v>1623</v>
      </c>
      <c r="I1399" s="114" t="s">
        <v>677</v>
      </c>
      <c r="L1399">
        <v>24934</v>
      </c>
      <c r="M1399" s="114" t="s">
        <v>3483</v>
      </c>
      <c r="N1399" s="114" t="s">
        <v>658</v>
      </c>
      <c r="V1399" s="114" t="s">
        <v>1677</v>
      </c>
      <c r="W1399">
        <v>6636</v>
      </c>
    </row>
    <row r="1400" spans="7:23" ht="12.75">
      <c r="G1400">
        <v>11156</v>
      </c>
      <c r="H1400" s="114" t="s">
        <v>1624</v>
      </c>
      <c r="I1400" s="114" t="s">
        <v>677</v>
      </c>
      <c r="L1400">
        <v>24935</v>
      </c>
      <c r="M1400" s="114" t="s">
        <v>3484</v>
      </c>
      <c r="N1400" s="114" t="s">
        <v>658</v>
      </c>
      <c r="V1400" s="114" t="s">
        <v>1678</v>
      </c>
      <c r="W1400">
        <v>230269</v>
      </c>
    </row>
    <row r="1401" spans="7:23" ht="12.75">
      <c r="G1401">
        <v>11157</v>
      </c>
      <c r="H1401" s="114" t="s">
        <v>1625</v>
      </c>
      <c r="I1401" s="114" t="s">
        <v>677</v>
      </c>
      <c r="L1401">
        <v>24936</v>
      </c>
      <c r="M1401" s="114" t="s">
        <v>3485</v>
      </c>
      <c r="N1401" s="114" t="s">
        <v>658</v>
      </c>
      <c r="V1401" s="114" t="s">
        <v>1679</v>
      </c>
      <c r="W1401">
        <v>6637</v>
      </c>
    </row>
    <row r="1402" spans="7:23" ht="12.75">
      <c r="G1402">
        <v>11158</v>
      </c>
      <c r="H1402" s="114" t="s">
        <v>1626</v>
      </c>
      <c r="I1402" s="114" t="s">
        <v>677</v>
      </c>
      <c r="L1402">
        <v>24937</v>
      </c>
      <c r="M1402" s="114" t="s">
        <v>3486</v>
      </c>
      <c r="N1402" s="114" t="s">
        <v>658</v>
      </c>
      <c r="V1402" s="114" t="s">
        <v>1680</v>
      </c>
      <c r="W1402">
        <v>6638</v>
      </c>
    </row>
    <row r="1403" spans="7:23" ht="12.75">
      <c r="G1403">
        <v>228373</v>
      </c>
      <c r="H1403" s="114" t="s">
        <v>1627</v>
      </c>
      <c r="I1403" s="114" t="s">
        <v>677</v>
      </c>
      <c r="L1403">
        <v>24938</v>
      </c>
      <c r="M1403" s="114" t="s">
        <v>3487</v>
      </c>
      <c r="N1403" s="114" t="s">
        <v>658</v>
      </c>
      <c r="V1403" s="114" t="s">
        <v>1681</v>
      </c>
      <c r="W1403">
        <v>6639</v>
      </c>
    </row>
    <row r="1404" spans="7:23" ht="12.75">
      <c r="G1404">
        <v>11159</v>
      </c>
      <c r="H1404" s="114" t="s">
        <v>1628</v>
      </c>
      <c r="I1404" s="114" t="s">
        <v>677</v>
      </c>
      <c r="L1404">
        <v>24939</v>
      </c>
      <c r="M1404" s="114" t="s">
        <v>3488</v>
      </c>
      <c r="N1404" s="114" t="s">
        <v>658</v>
      </c>
      <c r="V1404" s="114" t="s">
        <v>1682</v>
      </c>
      <c r="W1404">
        <v>6640</v>
      </c>
    </row>
    <row r="1405" spans="7:23" ht="12.75">
      <c r="G1405">
        <v>11160</v>
      </c>
      <c r="H1405" s="114" t="s">
        <v>1629</v>
      </c>
      <c r="I1405" s="114" t="s">
        <v>677</v>
      </c>
      <c r="L1405">
        <v>24940</v>
      </c>
      <c r="M1405" s="114" t="s">
        <v>3489</v>
      </c>
      <c r="N1405" s="114" t="s">
        <v>658</v>
      </c>
      <c r="V1405" s="114" t="s">
        <v>1683</v>
      </c>
      <c r="W1405">
        <v>6641</v>
      </c>
    </row>
    <row r="1406" spans="7:23" ht="12.75">
      <c r="G1406">
        <v>11161</v>
      </c>
      <c r="H1406" s="114" t="s">
        <v>1630</v>
      </c>
      <c r="I1406" s="114" t="s">
        <v>677</v>
      </c>
      <c r="L1406">
        <v>24941</v>
      </c>
      <c r="M1406" s="114" t="s">
        <v>3490</v>
      </c>
      <c r="N1406" s="114" t="s">
        <v>658</v>
      </c>
      <c r="V1406" s="114" t="s">
        <v>1684</v>
      </c>
      <c r="W1406">
        <v>6642</v>
      </c>
    </row>
    <row r="1407" spans="7:23" ht="12.75">
      <c r="G1407">
        <v>228377</v>
      </c>
      <c r="H1407" s="114" t="s">
        <v>1631</v>
      </c>
      <c r="I1407" s="114" t="s">
        <v>677</v>
      </c>
      <c r="L1407">
        <v>24942</v>
      </c>
      <c r="M1407" s="114" t="s">
        <v>3491</v>
      </c>
      <c r="N1407" s="114" t="s">
        <v>658</v>
      </c>
      <c r="V1407" s="114" t="s">
        <v>1685</v>
      </c>
      <c r="W1407">
        <v>6643</v>
      </c>
    </row>
    <row r="1408" spans="7:23" ht="12.75">
      <c r="G1408">
        <v>11162</v>
      </c>
      <c r="H1408" s="114" t="s">
        <v>1632</v>
      </c>
      <c r="I1408" s="114" t="s">
        <v>677</v>
      </c>
      <c r="L1408">
        <v>24943</v>
      </c>
      <c r="M1408" s="114" t="s">
        <v>3492</v>
      </c>
      <c r="N1408" s="114" t="s">
        <v>658</v>
      </c>
      <c r="V1408" s="114" t="s">
        <v>1686</v>
      </c>
      <c r="W1408">
        <v>6644</v>
      </c>
    </row>
    <row r="1409" spans="7:23" ht="12.75">
      <c r="G1409">
        <v>11163</v>
      </c>
      <c r="H1409" s="114" t="s">
        <v>1633</v>
      </c>
      <c r="I1409" s="114" t="s">
        <v>677</v>
      </c>
      <c r="L1409">
        <v>24944</v>
      </c>
      <c r="M1409" s="114" t="s">
        <v>3493</v>
      </c>
      <c r="N1409" s="114" t="s">
        <v>658</v>
      </c>
      <c r="V1409" s="114" t="s">
        <v>1687</v>
      </c>
      <c r="W1409">
        <v>220676</v>
      </c>
    </row>
    <row r="1410" spans="7:23" ht="12.75">
      <c r="G1410">
        <v>228381</v>
      </c>
      <c r="H1410" s="114" t="s">
        <v>1634</v>
      </c>
      <c r="I1410" s="114" t="s">
        <v>677</v>
      </c>
      <c r="L1410">
        <v>24945</v>
      </c>
      <c r="M1410" s="114" t="s">
        <v>3494</v>
      </c>
      <c r="N1410" s="114" t="s">
        <v>658</v>
      </c>
      <c r="V1410" s="114" t="s">
        <v>1688</v>
      </c>
      <c r="W1410">
        <v>6645</v>
      </c>
    </row>
    <row r="1411" spans="7:23" ht="12.75">
      <c r="G1411">
        <v>11017</v>
      </c>
      <c r="H1411" s="114" t="s">
        <v>1635</v>
      </c>
      <c r="I1411" s="114" t="s">
        <v>677</v>
      </c>
      <c r="L1411">
        <v>24946</v>
      </c>
      <c r="M1411" s="114" t="s">
        <v>3495</v>
      </c>
      <c r="N1411" s="114" t="s">
        <v>658</v>
      </c>
      <c r="V1411" s="114" t="s">
        <v>1689</v>
      </c>
      <c r="W1411">
        <v>6646</v>
      </c>
    </row>
    <row r="1412" spans="7:23" ht="12.75">
      <c r="G1412">
        <v>13466</v>
      </c>
      <c r="H1412" s="114" t="s">
        <v>1636</v>
      </c>
      <c r="I1412" s="114" t="s">
        <v>677</v>
      </c>
      <c r="L1412">
        <v>24947</v>
      </c>
      <c r="M1412" s="114" t="s">
        <v>3496</v>
      </c>
      <c r="N1412" s="114" t="s">
        <v>658</v>
      </c>
      <c r="V1412" s="114" t="s">
        <v>1690</v>
      </c>
      <c r="W1412">
        <v>6647</v>
      </c>
    </row>
    <row r="1413" spans="7:23" ht="12.75">
      <c r="G1413">
        <v>6623</v>
      </c>
      <c r="H1413" s="114" t="s">
        <v>1637</v>
      </c>
      <c r="I1413" s="114" t="s">
        <v>677</v>
      </c>
      <c r="L1413">
        <v>24948</v>
      </c>
      <c r="M1413" s="114" t="s">
        <v>3497</v>
      </c>
      <c r="N1413" s="114" t="s">
        <v>658</v>
      </c>
      <c r="V1413" s="114" t="s">
        <v>1691</v>
      </c>
      <c r="W1413">
        <v>6648</v>
      </c>
    </row>
    <row r="1414" spans="7:23" ht="12.75">
      <c r="G1414">
        <v>6624</v>
      </c>
      <c r="H1414" s="114" t="s">
        <v>1638</v>
      </c>
      <c r="I1414" s="114" t="s">
        <v>677</v>
      </c>
      <c r="L1414">
        <v>24949</v>
      </c>
      <c r="M1414" s="114" t="s">
        <v>3498</v>
      </c>
      <c r="N1414" s="114" t="s">
        <v>658</v>
      </c>
      <c r="V1414" s="114" t="s">
        <v>1692</v>
      </c>
      <c r="W1414">
        <v>6649</v>
      </c>
    </row>
    <row r="1415" spans="7:23" ht="12.75">
      <c r="G1415">
        <v>204280</v>
      </c>
      <c r="H1415" s="114" t="s">
        <v>1639</v>
      </c>
      <c r="I1415" s="114" t="s">
        <v>677</v>
      </c>
      <c r="L1415">
        <v>24950</v>
      </c>
      <c r="M1415" s="114" t="s">
        <v>3499</v>
      </c>
      <c r="N1415" s="114" t="s">
        <v>658</v>
      </c>
      <c r="V1415" s="114" t="s">
        <v>1693</v>
      </c>
      <c r="W1415">
        <v>6650</v>
      </c>
    </row>
    <row r="1416" spans="7:23" ht="12.75">
      <c r="G1416">
        <v>399678</v>
      </c>
      <c r="H1416" s="114" t="s">
        <v>5121</v>
      </c>
      <c r="I1416" s="114" t="s">
        <v>677</v>
      </c>
      <c r="L1416">
        <v>24951</v>
      </c>
      <c r="M1416" s="114" t="s">
        <v>3500</v>
      </c>
      <c r="N1416" s="114" t="s">
        <v>658</v>
      </c>
      <c r="V1416" s="114" t="s">
        <v>4809</v>
      </c>
      <c r="W1416">
        <v>359669</v>
      </c>
    </row>
    <row r="1417" spans="7:23" ht="12.75">
      <c r="G1417">
        <v>178286</v>
      </c>
      <c r="H1417" s="114" t="s">
        <v>1640</v>
      </c>
      <c r="I1417" s="114" t="s">
        <v>677</v>
      </c>
      <c r="L1417">
        <v>24952</v>
      </c>
      <c r="M1417" s="114" t="s">
        <v>3501</v>
      </c>
      <c r="N1417" s="114" t="s">
        <v>658</v>
      </c>
      <c r="V1417" s="114" t="s">
        <v>1694</v>
      </c>
      <c r="W1417">
        <v>6651</v>
      </c>
    </row>
    <row r="1418" spans="7:23" ht="12.75">
      <c r="G1418">
        <v>346869</v>
      </c>
      <c r="H1418" s="114" t="s">
        <v>4807</v>
      </c>
      <c r="I1418" s="114" t="s">
        <v>677</v>
      </c>
      <c r="L1418">
        <v>24953</v>
      </c>
      <c r="M1418" s="114" t="s">
        <v>3502</v>
      </c>
      <c r="N1418" s="114" t="s">
        <v>658</v>
      </c>
      <c r="V1418" s="114" t="s">
        <v>1695</v>
      </c>
      <c r="W1418">
        <v>6652</v>
      </c>
    </row>
    <row r="1419" spans="7:23" ht="12.75">
      <c r="G1419">
        <v>265493</v>
      </c>
      <c r="H1419" s="114" t="s">
        <v>1641</v>
      </c>
      <c r="I1419" s="114" t="s">
        <v>677</v>
      </c>
      <c r="L1419">
        <v>24954</v>
      </c>
      <c r="M1419" s="114" t="s">
        <v>3503</v>
      </c>
      <c r="N1419" s="114" t="s">
        <v>658</v>
      </c>
      <c r="V1419" s="114" t="s">
        <v>4810</v>
      </c>
      <c r="W1419">
        <v>359673</v>
      </c>
    </row>
    <row r="1420" spans="7:23" ht="12.75">
      <c r="G1420">
        <v>20666</v>
      </c>
      <c r="H1420" s="114" t="s">
        <v>1642</v>
      </c>
      <c r="I1420" s="114" t="s">
        <v>677</v>
      </c>
      <c r="L1420">
        <v>24955</v>
      </c>
      <c r="M1420" s="114" t="s">
        <v>3504</v>
      </c>
      <c r="N1420" s="114" t="s">
        <v>658</v>
      </c>
      <c r="V1420" s="114" t="s">
        <v>1696</v>
      </c>
      <c r="W1420">
        <v>6653</v>
      </c>
    </row>
    <row r="1421" spans="7:23" ht="12.75">
      <c r="G1421">
        <v>21066</v>
      </c>
      <c r="H1421" s="114" t="s">
        <v>1643</v>
      </c>
      <c r="I1421" s="114" t="s">
        <v>677</v>
      </c>
      <c r="L1421">
        <v>24956</v>
      </c>
      <c r="M1421" s="114" t="s">
        <v>3505</v>
      </c>
      <c r="N1421" s="114" t="s">
        <v>658</v>
      </c>
      <c r="V1421" s="114" t="s">
        <v>1697</v>
      </c>
      <c r="W1421">
        <v>6654</v>
      </c>
    </row>
    <row r="1422" spans="7:23" ht="12.75">
      <c r="G1422">
        <v>23866</v>
      </c>
      <c r="H1422" s="114" t="s">
        <v>1644</v>
      </c>
      <c r="I1422" s="114" t="s">
        <v>677</v>
      </c>
      <c r="L1422">
        <v>24957</v>
      </c>
      <c r="M1422" s="114" t="s">
        <v>3506</v>
      </c>
      <c r="N1422" s="114" t="s">
        <v>658</v>
      </c>
      <c r="V1422" s="114" t="s">
        <v>1698</v>
      </c>
      <c r="W1422">
        <v>6655</v>
      </c>
    </row>
    <row r="1423" spans="7:23" ht="12.75">
      <c r="G1423">
        <v>108066</v>
      </c>
      <c r="H1423" s="114" t="s">
        <v>1645</v>
      </c>
      <c r="I1423" s="114" t="s">
        <v>677</v>
      </c>
      <c r="L1423">
        <v>24958</v>
      </c>
      <c r="M1423" s="114" t="s">
        <v>3507</v>
      </c>
      <c r="N1423" s="114" t="s">
        <v>658</v>
      </c>
      <c r="V1423" s="114" t="s">
        <v>1699</v>
      </c>
      <c r="W1423">
        <v>6656</v>
      </c>
    </row>
    <row r="1424" spans="7:23" ht="12.75">
      <c r="G1424">
        <v>419269</v>
      </c>
      <c r="H1424" s="114" t="s">
        <v>5122</v>
      </c>
      <c r="I1424" s="114" t="s">
        <v>677</v>
      </c>
      <c r="L1424">
        <v>24959</v>
      </c>
      <c r="M1424" s="114" t="s">
        <v>3508</v>
      </c>
      <c r="N1424" s="114" t="s">
        <v>658</v>
      </c>
      <c r="V1424" s="114" t="s">
        <v>1700</v>
      </c>
      <c r="W1424">
        <v>6657</v>
      </c>
    </row>
    <row r="1425" spans="7:23" ht="12.75">
      <c r="G1425">
        <v>6625</v>
      </c>
      <c r="H1425" s="114" t="s">
        <v>5123</v>
      </c>
      <c r="I1425" s="114" t="s">
        <v>677</v>
      </c>
      <c r="L1425">
        <v>24960</v>
      </c>
      <c r="M1425" s="114" t="s">
        <v>3509</v>
      </c>
      <c r="N1425" s="114" t="s">
        <v>658</v>
      </c>
      <c r="V1425" s="114" t="s">
        <v>5140</v>
      </c>
      <c r="W1425">
        <v>371097</v>
      </c>
    </row>
    <row r="1426" spans="7:23" ht="12.75">
      <c r="G1426">
        <v>6626</v>
      </c>
      <c r="H1426" s="114" t="s">
        <v>5124</v>
      </c>
      <c r="I1426" s="114" t="s">
        <v>677</v>
      </c>
      <c r="L1426">
        <v>24961</v>
      </c>
      <c r="M1426" s="114" t="s">
        <v>3510</v>
      </c>
      <c r="N1426" s="114" t="s">
        <v>658</v>
      </c>
      <c r="V1426" s="114" t="s">
        <v>5141</v>
      </c>
      <c r="W1426">
        <v>371292</v>
      </c>
    </row>
    <row r="1427" spans="7:23" ht="12.75">
      <c r="G1427">
        <v>6627</v>
      </c>
      <c r="H1427" s="114" t="s">
        <v>1646</v>
      </c>
      <c r="I1427" s="114" t="s">
        <v>677</v>
      </c>
      <c r="L1427">
        <v>24962</v>
      </c>
      <c r="M1427" s="114" t="s">
        <v>3511</v>
      </c>
      <c r="N1427" s="114" t="s">
        <v>658</v>
      </c>
      <c r="V1427" s="114" t="s">
        <v>5142</v>
      </c>
      <c r="W1427">
        <v>371296</v>
      </c>
    </row>
    <row r="1428" spans="7:23" ht="12.75">
      <c r="G1428">
        <v>289270</v>
      </c>
      <c r="H1428" s="114" t="s">
        <v>1647</v>
      </c>
      <c r="I1428" s="114" t="s">
        <v>677</v>
      </c>
      <c r="L1428">
        <v>24963</v>
      </c>
      <c r="M1428" s="114" t="s">
        <v>3512</v>
      </c>
      <c r="N1428" s="114" t="s">
        <v>658</v>
      </c>
      <c r="V1428" s="114" t="s">
        <v>5143</v>
      </c>
      <c r="W1428">
        <v>371093</v>
      </c>
    </row>
    <row r="1429" spans="7:23" ht="12.75">
      <c r="G1429">
        <v>286280</v>
      </c>
      <c r="H1429" s="114" t="s">
        <v>1648</v>
      </c>
      <c r="I1429" s="114" t="s">
        <v>677</v>
      </c>
      <c r="L1429">
        <v>24964</v>
      </c>
      <c r="M1429" s="114" t="s">
        <v>3513</v>
      </c>
      <c r="N1429" s="114" t="s">
        <v>658</v>
      </c>
      <c r="V1429" s="114" t="s">
        <v>5144</v>
      </c>
      <c r="W1429">
        <v>371089</v>
      </c>
    </row>
    <row r="1430" spans="7:23" ht="12.75">
      <c r="G1430">
        <v>178288</v>
      </c>
      <c r="H1430" s="114" t="s">
        <v>1649</v>
      </c>
      <c r="I1430" s="114" t="s">
        <v>677</v>
      </c>
      <c r="L1430">
        <v>24965</v>
      </c>
      <c r="M1430" s="114" t="s">
        <v>3514</v>
      </c>
      <c r="N1430" s="114" t="s">
        <v>658</v>
      </c>
      <c r="V1430" s="114" t="s">
        <v>5145</v>
      </c>
      <c r="W1430">
        <v>371085</v>
      </c>
    </row>
    <row r="1431" spans="7:23" ht="12.75">
      <c r="G1431">
        <v>403102</v>
      </c>
      <c r="H1431" s="114" t="s">
        <v>5125</v>
      </c>
      <c r="I1431" s="114" t="s">
        <v>677</v>
      </c>
      <c r="L1431">
        <v>24966</v>
      </c>
      <c r="M1431" s="114" t="s">
        <v>3515</v>
      </c>
      <c r="N1431" s="114" t="s">
        <v>658</v>
      </c>
      <c r="V1431" s="114" t="s">
        <v>5146</v>
      </c>
      <c r="W1431">
        <v>371081</v>
      </c>
    </row>
    <row r="1432" spans="7:23" ht="12.75">
      <c r="G1432">
        <v>407275</v>
      </c>
      <c r="H1432" s="114" t="s">
        <v>5126</v>
      </c>
      <c r="I1432" s="114" t="s">
        <v>677</v>
      </c>
      <c r="L1432">
        <v>24967</v>
      </c>
      <c r="M1432" s="114" t="s">
        <v>3516</v>
      </c>
      <c r="N1432" s="114" t="s">
        <v>658</v>
      </c>
      <c r="V1432" s="114" t="s">
        <v>5147</v>
      </c>
      <c r="W1432">
        <v>371300</v>
      </c>
    </row>
    <row r="1433" spans="7:23" ht="12.75">
      <c r="G1433">
        <v>225872</v>
      </c>
      <c r="H1433" s="114" t="s">
        <v>1650</v>
      </c>
      <c r="I1433" s="114" t="s">
        <v>677</v>
      </c>
      <c r="L1433">
        <v>24968</v>
      </c>
      <c r="M1433" s="114" t="s">
        <v>3517</v>
      </c>
      <c r="N1433" s="114" t="s">
        <v>658</v>
      </c>
      <c r="V1433" s="114" t="s">
        <v>1701</v>
      </c>
      <c r="W1433">
        <v>6658</v>
      </c>
    </row>
    <row r="1434" spans="7:23" ht="12.75">
      <c r="G1434">
        <v>217870</v>
      </c>
      <c r="H1434" s="114" t="s">
        <v>1651</v>
      </c>
      <c r="I1434" s="114" t="s">
        <v>677</v>
      </c>
      <c r="L1434">
        <v>24969</v>
      </c>
      <c r="M1434" s="114" t="s">
        <v>3518</v>
      </c>
      <c r="N1434" s="114" t="s">
        <v>658</v>
      </c>
      <c r="V1434" s="114" t="s">
        <v>4811</v>
      </c>
      <c r="W1434">
        <v>349676</v>
      </c>
    </row>
    <row r="1435" spans="7:23" ht="12.75">
      <c r="G1435">
        <v>233133</v>
      </c>
      <c r="H1435" s="114" t="s">
        <v>1652</v>
      </c>
      <c r="I1435" s="114" t="s">
        <v>677</v>
      </c>
      <c r="L1435">
        <v>24970</v>
      </c>
      <c r="M1435" s="114" t="s">
        <v>3519</v>
      </c>
      <c r="N1435" s="114" t="s">
        <v>658</v>
      </c>
      <c r="V1435" s="114" t="s">
        <v>1702</v>
      </c>
      <c r="W1435">
        <v>6659</v>
      </c>
    </row>
    <row r="1436" spans="7:23" ht="12.75">
      <c r="G1436">
        <v>233129</v>
      </c>
      <c r="H1436" s="114" t="s">
        <v>1653</v>
      </c>
      <c r="I1436" s="114" t="s">
        <v>677</v>
      </c>
      <c r="L1436">
        <v>24971</v>
      </c>
      <c r="M1436" s="114" t="s">
        <v>3520</v>
      </c>
      <c r="N1436" s="114" t="s">
        <v>658</v>
      </c>
      <c r="V1436" s="114" t="s">
        <v>1703</v>
      </c>
      <c r="W1436">
        <v>6660</v>
      </c>
    </row>
    <row r="1437" spans="7:23" ht="12.75">
      <c r="G1437">
        <v>296270</v>
      </c>
      <c r="H1437" s="114" t="s">
        <v>1654</v>
      </c>
      <c r="I1437" s="114" t="s">
        <v>677</v>
      </c>
      <c r="L1437">
        <v>24972</v>
      </c>
      <c r="M1437" s="114" t="s">
        <v>3521</v>
      </c>
      <c r="N1437" s="114" t="s">
        <v>658</v>
      </c>
      <c r="V1437" s="114" t="s">
        <v>1704</v>
      </c>
      <c r="W1437">
        <v>6661</v>
      </c>
    </row>
    <row r="1438" spans="7:23" ht="12.75">
      <c r="G1438">
        <v>402879</v>
      </c>
      <c r="H1438" s="114" t="s">
        <v>5127</v>
      </c>
      <c r="I1438" s="114" t="s">
        <v>677</v>
      </c>
      <c r="L1438">
        <v>24973</v>
      </c>
      <c r="M1438" s="114" t="s">
        <v>3522</v>
      </c>
      <c r="N1438" s="114" t="s">
        <v>658</v>
      </c>
      <c r="V1438" s="114" t="s">
        <v>1705</v>
      </c>
      <c r="W1438">
        <v>6662</v>
      </c>
    </row>
    <row r="1439" spans="7:23" ht="12.75">
      <c r="G1439">
        <v>6628</v>
      </c>
      <c r="H1439" s="114" t="s">
        <v>1655</v>
      </c>
      <c r="I1439" s="114" t="s">
        <v>677</v>
      </c>
      <c r="L1439">
        <v>24974</v>
      </c>
      <c r="M1439" s="114" t="s">
        <v>3523</v>
      </c>
      <c r="N1439" s="114" t="s">
        <v>658</v>
      </c>
      <c r="V1439" s="114" t="s">
        <v>5148</v>
      </c>
      <c r="W1439">
        <v>371929</v>
      </c>
    </row>
    <row r="1440" spans="7:23" ht="12.75">
      <c r="G1440">
        <v>6629</v>
      </c>
      <c r="H1440" s="114" t="s">
        <v>1656</v>
      </c>
      <c r="I1440" s="114" t="s">
        <v>677</v>
      </c>
      <c r="L1440">
        <v>24975</v>
      </c>
      <c r="M1440" s="114" t="s">
        <v>3524</v>
      </c>
      <c r="N1440" s="114" t="s">
        <v>658</v>
      </c>
      <c r="V1440" s="114" t="s">
        <v>5149</v>
      </c>
      <c r="W1440">
        <v>371925</v>
      </c>
    </row>
    <row r="1441" spans="7:23" ht="12.75">
      <c r="G1441">
        <v>21266</v>
      </c>
      <c r="H1441" s="114" t="s">
        <v>1657</v>
      </c>
      <c r="I1441" s="114" t="s">
        <v>677</v>
      </c>
      <c r="L1441">
        <v>24976</v>
      </c>
      <c r="M1441" s="114" t="s">
        <v>3525</v>
      </c>
      <c r="N1441" s="114" t="s">
        <v>658</v>
      </c>
      <c r="V1441" s="114" t="s">
        <v>5150</v>
      </c>
      <c r="W1441">
        <v>371921</v>
      </c>
    </row>
    <row r="1442" spans="7:23" ht="12.75">
      <c r="G1442">
        <v>402883</v>
      </c>
      <c r="H1442" s="114" t="s">
        <v>5128</v>
      </c>
      <c r="I1442" s="114" t="s">
        <v>677</v>
      </c>
      <c r="L1442">
        <v>24977</v>
      </c>
      <c r="M1442" s="114" t="s">
        <v>3526</v>
      </c>
      <c r="N1442" s="114" t="s">
        <v>658</v>
      </c>
      <c r="V1442" s="114" t="s">
        <v>5151</v>
      </c>
      <c r="W1442">
        <v>371917</v>
      </c>
    </row>
    <row r="1443" spans="7:23" ht="12.75">
      <c r="G1443">
        <v>178290</v>
      </c>
      <c r="H1443" s="114" t="s">
        <v>1658</v>
      </c>
      <c r="I1443" s="114" t="s">
        <v>677</v>
      </c>
      <c r="L1443">
        <v>24978</v>
      </c>
      <c r="M1443" s="114" t="s">
        <v>3527</v>
      </c>
      <c r="N1443" s="114" t="s">
        <v>658</v>
      </c>
      <c r="V1443" s="114" t="s">
        <v>5152</v>
      </c>
      <c r="W1443">
        <v>371913</v>
      </c>
    </row>
    <row r="1444" spans="7:23" ht="12.75">
      <c r="G1444">
        <v>21666</v>
      </c>
      <c r="H1444" s="114" t="s">
        <v>1659</v>
      </c>
      <c r="I1444" s="114" t="s">
        <v>677</v>
      </c>
      <c r="L1444">
        <v>24979</v>
      </c>
      <c r="M1444" s="114" t="s">
        <v>3528</v>
      </c>
      <c r="N1444" s="114" t="s">
        <v>658</v>
      </c>
      <c r="V1444" s="114" t="s">
        <v>5153</v>
      </c>
      <c r="W1444">
        <v>371909</v>
      </c>
    </row>
    <row r="1445" spans="7:23" ht="12.75">
      <c r="G1445">
        <v>6630</v>
      </c>
      <c r="H1445" s="114" t="s">
        <v>1660</v>
      </c>
      <c r="I1445" s="114" t="s">
        <v>677</v>
      </c>
      <c r="L1445">
        <v>24980</v>
      </c>
      <c r="M1445" s="114" t="s">
        <v>3529</v>
      </c>
      <c r="N1445" s="114" t="s">
        <v>658</v>
      </c>
      <c r="V1445" s="114" t="s">
        <v>5154</v>
      </c>
      <c r="W1445">
        <v>371905</v>
      </c>
    </row>
    <row r="1446" spans="7:23" ht="12.75">
      <c r="G1446">
        <v>6631</v>
      </c>
      <c r="H1446" s="114" t="s">
        <v>1661</v>
      </c>
      <c r="I1446" s="114" t="s">
        <v>677</v>
      </c>
      <c r="L1446">
        <v>24981</v>
      </c>
      <c r="M1446" s="114" t="s">
        <v>3530</v>
      </c>
      <c r="N1446" s="114" t="s">
        <v>658</v>
      </c>
      <c r="V1446" s="114" t="s">
        <v>5155</v>
      </c>
      <c r="W1446">
        <v>409470</v>
      </c>
    </row>
    <row r="1447" spans="7:23" ht="12.75">
      <c r="G1447">
        <v>6632</v>
      </c>
      <c r="H1447" s="114" t="s">
        <v>1662</v>
      </c>
      <c r="I1447" s="114" t="s">
        <v>677</v>
      </c>
      <c r="L1447">
        <v>24982</v>
      </c>
      <c r="M1447" s="114" t="s">
        <v>3531</v>
      </c>
      <c r="N1447" s="114" t="s">
        <v>658</v>
      </c>
      <c r="V1447" s="114" t="s">
        <v>5156</v>
      </c>
      <c r="W1447">
        <v>371901</v>
      </c>
    </row>
    <row r="1448" spans="7:23" ht="12.75">
      <c r="G1448">
        <v>58099</v>
      </c>
      <c r="H1448" s="114" t="s">
        <v>1663</v>
      </c>
      <c r="I1448" s="114" t="s">
        <v>677</v>
      </c>
      <c r="L1448">
        <v>24983</v>
      </c>
      <c r="M1448" s="114" t="s">
        <v>3532</v>
      </c>
      <c r="N1448" s="114" t="s">
        <v>658</v>
      </c>
      <c r="V1448" s="114" t="s">
        <v>5157</v>
      </c>
      <c r="W1448">
        <v>371897</v>
      </c>
    </row>
    <row r="1449" spans="7:23" ht="12.75">
      <c r="G1449">
        <v>6633</v>
      </c>
      <c r="H1449" s="114" t="s">
        <v>1664</v>
      </c>
      <c r="I1449" s="114" t="s">
        <v>677</v>
      </c>
      <c r="L1449">
        <v>24984</v>
      </c>
      <c r="M1449" s="114" t="s">
        <v>3533</v>
      </c>
      <c r="N1449" s="114" t="s">
        <v>658</v>
      </c>
      <c r="V1449" s="114" t="s">
        <v>5158</v>
      </c>
      <c r="W1449">
        <v>411701</v>
      </c>
    </row>
    <row r="1450" spans="7:23" ht="12.75">
      <c r="G1450">
        <v>220490</v>
      </c>
      <c r="H1450" s="114" t="s">
        <v>1665</v>
      </c>
      <c r="I1450" s="114" t="s">
        <v>677</v>
      </c>
      <c r="L1450">
        <v>24985</v>
      </c>
      <c r="M1450" s="114" t="s">
        <v>3534</v>
      </c>
      <c r="N1450" s="114" t="s">
        <v>658</v>
      </c>
      <c r="V1450" s="114" t="s">
        <v>5159</v>
      </c>
      <c r="W1450">
        <v>411697</v>
      </c>
    </row>
    <row r="1451" spans="7:23" ht="12.75">
      <c r="G1451">
        <v>20866</v>
      </c>
      <c r="H1451" s="114" t="s">
        <v>1666</v>
      </c>
      <c r="I1451" s="114" t="s">
        <v>677</v>
      </c>
      <c r="L1451">
        <v>24986</v>
      </c>
      <c r="M1451" s="114" t="s">
        <v>3535</v>
      </c>
      <c r="N1451" s="114" t="s">
        <v>658</v>
      </c>
      <c r="V1451" s="114" t="s">
        <v>5160</v>
      </c>
      <c r="W1451">
        <v>411693</v>
      </c>
    </row>
    <row r="1452" spans="7:23" ht="12.75">
      <c r="G1452">
        <v>21068</v>
      </c>
      <c r="H1452" s="114" t="s">
        <v>1667</v>
      </c>
      <c r="I1452" s="114" t="s">
        <v>677</v>
      </c>
      <c r="L1452">
        <v>24987</v>
      </c>
      <c r="M1452" s="114" t="s">
        <v>3536</v>
      </c>
      <c r="N1452" s="114" t="s">
        <v>658</v>
      </c>
      <c r="V1452" s="114" t="s">
        <v>5161</v>
      </c>
      <c r="W1452">
        <v>411689</v>
      </c>
    </row>
    <row r="1453" spans="7:23" ht="12.75">
      <c r="G1453">
        <v>21069</v>
      </c>
      <c r="H1453" s="114" t="s">
        <v>1668</v>
      </c>
      <c r="I1453" s="114" t="s">
        <v>677</v>
      </c>
      <c r="L1453">
        <v>24988</v>
      </c>
      <c r="M1453" s="114" t="s">
        <v>3537</v>
      </c>
      <c r="N1453" s="114" t="s">
        <v>658</v>
      </c>
      <c r="V1453" s="114" t="s">
        <v>5162</v>
      </c>
      <c r="W1453">
        <v>371893</v>
      </c>
    </row>
    <row r="1454" spans="7:23" ht="12.75">
      <c r="G1454">
        <v>214870</v>
      </c>
      <c r="H1454" s="114" t="s">
        <v>1669</v>
      </c>
      <c r="I1454" s="114" t="s">
        <v>677</v>
      </c>
      <c r="L1454">
        <v>24989</v>
      </c>
      <c r="M1454" s="114" t="s">
        <v>3538</v>
      </c>
      <c r="N1454" s="114" t="s">
        <v>658</v>
      </c>
      <c r="V1454" s="114" t="s">
        <v>5163</v>
      </c>
      <c r="W1454">
        <v>371889</v>
      </c>
    </row>
    <row r="1455" spans="7:23" ht="12.75">
      <c r="G1455">
        <v>6634</v>
      </c>
      <c r="H1455" s="114" t="s">
        <v>5129</v>
      </c>
      <c r="I1455" s="114" t="s">
        <v>677</v>
      </c>
      <c r="L1455">
        <v>24990</v>
      </c>
      <c r="M1455" s="114" t="s">
        <v>3539</v>
      </c>
      <c r="N1455" s="114" t="s">
        <v>658</v>
      </c>
      <c r="V1455" s="114" t="s">
        <v>5164</v>
      </c>
      <c r="W1455">
        <v>371885</v>
      </c>
    </row>
    <row r="1456" spans="7:23" ht="12.75">
      <c r="G1456">
        <v>230069</v>
      </c>
      <c r="H1456" s="114" t="s">
        <v>5130</v>
      </c>
      <c r="I1456" s="114" t="s">
        <v>677</v>
      </c>
      <c r="L1456">
        <v>24991</v>
      </c>
      <c r="M1456" s="114" t="s">
        <v>3540</v>
      </c>
      <c r="N1456" s="114" t="s">
        <v>658</v>
      </c>
      <c r="V1456" s="114" t="s">
        <v>5165</v>
      </c>
      <c r="W1456">
        <v>371881</v>
      </c>
    </row>
    <row r="1457" spans="7:23" ht="12.75">
      <c r="G1457">
        <v>280270</v>
      </c>
      <c r="H1457" s="114" t="s">
        <v>5131</v>
      </c>
      <c r="I1457" s="114" t="s">
        <v>677</v>
      </c>
      <c r="L1457">
        <v>24992</v>
      </c>
      <c r="M1457" s="114" t="s">
        <v>3541</v>
      </c>
      <c r="N1457" s="114" t="s">
        <v>658</v>
      </c>
      <c r="V1457" s="114" t="s">
        <v>5166</v>
      </c>
      <c r="W1457">
        <v>371877</v>
      </c>
    </row>
    <row r="1458" spans="7:23" ht="12.75">
      <c r="G1458">
        <v>407271</v>
      </c>
      <c r="H1458" s="114" t="s">
        <v>5132</v>
      </c>
      <c r="I1458" s="114" t="s">
        <v>677</v>
      </c>
      <c r="L1458">
        <v>24993</v>
      </c>
      <c r="M1458" s="114" t="s">
        <v>3542</v>
      </c>
      <c r="N1458" s="114" t="s">
        <v>658</v>
      </c>
      <c r="V1458" s="114" t="s">
        <v>5167</v>
      </c>
      <c r="W1458">
        <v>371873</v>
      </c>
    </row>
    <row r="1459" spans="7:23" ht="12.75">
      <c r="G1459">
        <v>58101</v>
      </c>
      <c r="H1459" s="114" t="s">
        <v>1670</v>
      </c>
      <c r="I1459" s="114" t="s">
        <v>677</v>
      </c>
      <c r="L1459">
        <v>24994</v>
      </c>
      <c r="M1459" s="114" t="s">
        <v>3543</v>
      </c>
      <c r="N1459" s="114" t="s">
        <v>658</v>
      </c>
      <c r="V1459" s="114" t="s">
        <v>1706</v>
      </c>
      <c r="W1459">
        <v>6663</v>
      </c>
    </row>
    <row r="1460" spans="7:23" ht="12.75">
      <c r="G1460">
        <v>403106</v>
      </c>
      <c r="H1460" s="114" t="s">
        <v>5133</v>
      </c>
      <c r="I1460" s="114" t="s">
        <v>677</v>
      </c>
      <c r="L1460">
        <v>24995</v>
      </c>
      <c r="M1460" s="114" t="s">
        <v>3544</v>
      </c>
      <c r="N1460" s="114" t="s">
        <v>658</v>
      </c>
      <c r="V1460" s="114" t="s">
        <v>1707</v>
      </c>
      <c r="W1460">
        <v>6664</v>
      </c>
    </row>
    <row r="1461" spans="7:23" ht="12.75">
      <c r="G1461">
        <v>403469</v>
      </c>
      <c r="H1461" s="114" t="s">
        <v>5134</v>
      </c>
      <c r="I1461" s="114" t="s">
        <v>677</v>
      </c>
      <c r="L1461">
        <v>24996</v>
      </c>
      <c r="M1461" s="114" t="s">
        <v>3545</v>
      </c>
      <c r="N1461" s="114" t="s">
        <v>658</v>
      </c>
      <c r="V1461" s="114" t="s">
        <v>1708</v>
      </c>
      <c r="W1461">
        <v>6665</v>
      </c>
    </row>
    <row r="1462" spans="7:23" ht="12.75">
      <c r="G1462">
        <v>407281</v>
      </c>
      <c r="H1462" s="114" t="s">
        <v>5135</v>
      </c>
      <c r="I1462" s="114" t="s">
        <v>677</v>
      </c>
      <c r="L1462">
        <v>24997</v>
      </c>
      <c r="M1462" s="114" t="s">
        <v>3546</v>
      </c>
      <c r="N1462" s="114" t="s">
        <v>658</v>
      </c>
      <c r="V1462" s="114" t="s">
        <v>1709</v>
      </c>
      <c r="W1462">
        <v>229769</v>
      </c>
    </row>
    <row r="1463" spans="7:23" ht="12.75">
      <c r="G1463">
        <v>407285</v>
      </c>
      <c r="H1463" s="114" t="s">
        <v>5136</v>
      </c>
      <c r="I1463" s="114" t="s">
        <v>677</v>
      </c>
      <c r="L1463">
        <v>24998</v>
      </c>
      <c r="M1463" s="114" t="s">
        <v>3547</v>
      </c>
      <c r="N1463" s="114" t="s">
        <v>658</v>
      </c>
      <c r="V1463" s="114" t="s">
        <v>1710</v>
      </c>
      <c r="W1463">
        <v>6666</v>
      </c>
    </row>
    <row r="1464" spans="7:23" ht="12.75">
      <c r="G1464">
        <v>6635</v>
      </c>
      <c r="H1464" s="114" t="s">
        <v>1671</v>
      </c>
      <c r="I1464" s="114" t="s">
        <v>677</v>
      </c>
      <c r="L1464">
        <v>24999</v>
      </c>
      <c r="M1464" s="114" t="s">
        <v>3548</v>
      </c>
      <c r="N1464" s="114" t="s">
        <v>658</v>
      </c>
      <c r="V1464" s="114" t="s">
        <v>1711</v>
      </c>
      <c r="W1464">
        <v>6667</v>
      </c>
    </row>
    <row r="1465" spans="7:23" ht="12.75">
      <c r="G1465">
        <v>419273</v>
      </c>
      <c r="H1465" s="114" t="s">
        <v>5137</v>
      </c>
      <c r="I1465" s="114" t="s">
        <v>677</v>
      </c>
      <c r="L1465">
        <v>25000</v>
      </c>
      <c r="M1465" s="114" t="s">
        <v>3549</v>
      </c>
      <c r="N1465" s="114" t="s">
        <v>658</v>
      </c>
      <c r="V1465" s="114" t="s">
        <v>1712</v>
      </c>
      <c r="W1465">
        <v>6668</v>
      </c>
    </row>
    <row r="1466" spans="7:23" ht="12.75">
      <c r="G1466">
        <v>216470</v>
      </c>
      <c r="H1466" s="114" t="s">
        <v>1672</v>
      </c>
      <c r="I1466" s="114" t="s">
        <v>677</v>
      </c>
      <c r="L1466">
        <v>25001</v>
      </c>
      <c r="M1466" s="114" t="s">
        <v>3550</v>
      </c>
      <c r="N1466" s="114" t="s">
        <v>658</v>
      </c>
      <c r="V1466" s="114" t="s">
        <v>1713</v>
      </c>
      <c r="W1466">
        <v>175666</v>
      </c>
    </row>
    <row r="1467" spans="7:23" ht="12.75">
      <c r="G1467">
        <v>224670</v>
      </c>
      <c r="H1467" s="114" t="s">
        <v>1673</v>
      </c>
      <c r="I1467" s="114" t="s">
        <v>677</v>
      </c>
      <c r="L1467">
        <v>25002</v>
      </c>
      <c r="M1467" s="114" t="s">
        <v>3551</v>
      </c>
      <c r="N1467" s="114" t="s">
        <v>658</v>
      </c>
      <c r="V1467" s="114" t="s">
        <v>1714</v>
      </c>
      <c r="W1467">
        <v>6669</v>
      </c>
    </row>
    <row r="1468" spans="7:23" ht="12.75">
      <c r="G1468">
        <v>402887</v>
      </c>
      <c r="H1468" s="114" t="s">
        <v>5138</v>
      </c>
      <c r="I1468" s="114" t="s">
        <v>677</v>
      </c>
      <c r="L1468">
        <v>25003</v>
      </c>
      <c r="M1468" s="114" t="s">
        <v>3552</v>
      </c>
      <c r="N1468" s="114" t="s">
        <v>658</v>
      </c>
      <c r="V1468" s="114" t="s">
        <v>1715</v>
      </c>
      <c r="W1468">
        <v>214270</v>
      </c>
    </row>
    <row r="1469" spans="7:23" ht="12.75">
      <c r="G1469">
        <v>21466</v>
      </c>
      <c r="H1469" s="114" t="s">
        <v>1674</v>
      </c>
      <c r="I1469" s="114" t="s">
        <v>677</v>
      </c>
      <c r="L1469">
        <v>25004</v>
      </c>
      <c r="M1469" s="114" t="s">
        <v>3553</v>
      </c>
      <c r="N1469" s="114" t="s">
        <v>658</v>
      </c>
      <c r="V1469" s="114" t="s">
        <v>1716</v>
      </c>
      <c r="W1469">
        <v>199069</v>
      </c>
    </row>
    <row r="1470" spans="7:23" ht="12.75">
      <c r="G1470">
        <v>405070</v>
      </c>
      <c r="H1470" s="114" t="s">
        <v>5139</v>
      </c>
      <c r="I1470" s="114" t="s">
        <v>677</v>
      </c>
      <c r="L1470">
        <v>25005</v>
      </c>
      <c r="M1470" s="114" t="s">
        <v>3554</v>
      </c>
      <c r="N1470" s="114" t="s">
        <v>658</v>
      </c>
      <c r="V1470" s="114" t="s">
        <v>1717</v>
      </c>
      <c r="W1470">
        <v>199073</v>
      </c>
    </row>
    <row r="1471" spans="7:23" ht="12.75">
      <c r="G1471">
        <v>255472</v>
      </c>
      <c r="H1471" s="114" t="s">
        <v>1675</v>
      </c>
      <c r="I1471" s="114" t="s">
        <v>677</v>
      </c>
      <c r="L1471">
        <v>25006</v>
      </c>
      <c r="M1471" s="114" t="s">
        <v>3555</v>
      </c>
      <c r="N1471" s="114" t="s">
        <v>658</v>
      </c>
      <c r="V1471" s="114" t="s">
        <v>1718</v>
      </c>
      <c r="W1471">
        <v>6670</v>
      </c>
    </row>
    <row r="1472" spans="7:23" ht="12.75">
      <c r="G1472">
        <v>270675</v>
      </c>
      <c r="H1472" s="114" t="s">
        <v>1676</v>
      </c>
      <c r="I1472" s="114" t="s">
        <v>677</v>
      </c>
      <c r="L1472">
        <v>25007</v>
      </c>
      <c r="M1472" s="114" t="s">
        <v>3556</v>
      </c>
      <c r="N1472" s="114" t="s">
        <v>658</v>
      </c>
      <c r="V1472" s="114" t="s">
        <v>1719</v>
      </c>
      <c r="W1472">
        <v>6671</v>
      </c>
    </row>
    <row r="1473" spans="7:23" ht="12.75">
      <c r="G1473">
        <v>352070</v>
      </c>
      <c r="H1473" s="114" t="s">
        <v>4808</v>
      </c>
      <c r="I1473" s="114" t="s">
        <v>677</v>
      </c>
      <c r="L1473">
        <v>25008</v>
      </c>
      <c r="M1473" s="114" t="s">
        <v>3557</v>
      </c>
      <c r="N1473" s="114" t="s">
        <v>658</v>
      </c>
      <c r="V1473" s="114" t="s">
        <v>1720</v>
      </c>
      <c r="W1473">
        <v>6672</v>
      </c>
    </row>
    <row r="1474" spans="7:23" ht="12.75">
      <c r="G1474">
        <v>6636</v>
      </c>
      <c r="H1474" s="114" t="s">
        <v>1677</v>
      </c>
      <c r="I1474" s="114" t="s">
        <v>677</v>
      </c>
      <c r="L1474">
        <v>25009</v>
      </c>
      <c r="M1474" s="114" t="s">
        <v>3558</v>
      </c>
      <c r="N1474" s="114" t="s">
        <v>658</v>
      </c>
      <c r="V1474" s="114" t="s">
        <v>5168</v>
      </c>
      <c r="W1474">
        <v>407670</v>
      </c>
    </row>
    <row r="1475" spans="7:23" ht="12.75">
      <c r="G1475">
        <v>230269</v>
      </c>
      <c r="H1475" s="114" t="s">
        <v>1678</v>
      </c>
      <c r="I1475" s="114" t="s">
        <v>677</v>
      </c>
      <c r="L1475">
        <v>25010</v>
      </c>
      <c r="M1475" s="114" t="s">
        <v>3559</v>
      </c>
      <c r="N1475" s="114" t="s">
        <v>658</v>
      </c>
      <c r="V1475" s="114" t="s">
        <v>1721</v>
      </c>
      <c r="W1475">
        <v>6673</v>
      </c>
    </row>
    <row r="1476" spans="7:23" ht="12.75">
      <c r="G1476">
        <v>6637</v>
      </c>
      <c r="H1476" s="114" t="s">
        <v>1679</v>
      </c>
      <c r="I1476" s="114" t="s">
        <v>677</v>
      </c>
      <c r="L1476">
        <v>25011</v>
      </c>
      <c r="M1476" s="114" t="s">
        <v>3560</v>
      </c>
      <c r="N1476" s="114" t="s">
        <v>658</v>
      </c>
      <c r="V1476" s="114" t="s">
        <v>1722</v>
      </c>
      <c r="W1476">
        <v>6674</v>
      </c>
    </row>
    <row r="1477" spans="7:23" ht="12.75">
      <c r="G1477">
        <v>6638</v>
      </c>
      <c r="H1477" s="114" t="s">
        <v>1680</v>
      </c>
      <c r="I1477" s="114" t="s">
        <v>677</v>
      </c>
      <c r="L1477">
        <v>25012</v>
      </c>
      <c r="M1477" s="114" t="s">
        <v>1635</v>
      </c>
      <c r="N1477" s="114" t="s">
        <v>658</v>
      </c>
      <c r="V1477" s="114" t="s">
        <v>1723</v>
      </c>
      <c r="W1477">
        <v>56266</v>
      </c>
    </row>
    <row r="1478" spans="7:23" ht="12.75">
      <c r="G1478">
        <v>6639</v>
      </c>
      <c r="H1478" s="114" t="s">
        <v>1681</v>
      </c>
      <c r="I1478" s="114" t="s">
        <v>677</v>
      </c>
      <c r="L1478">
        <v>25015</v>
      </c>
      <c r="M1478" s="114" t="s">
        <v>3561</v>
      </c>
      <c r="N1478" s="114" t="s">
        <v>658</v>
      </c>
      <c r="V1478" s="114" t="s">
        <v>5169</v>
      </c>
      <c r="W1478">
        <v>377602</v>
      </c>
    </row>
    <row r="1479" spans="7:23" ht="12.75">
      <c r="G1479">
        <v>6640</v>
      </c>
      <c r="H1479" s="114" t="s">
        <v>1682</v>
      </c>
      <c r="I1479" s="114" t="s">
        <v>677</v>
      </c>
      <c r="L1479">
        <v>25034</v>
      </c>
      <c r="M1479" s="114" t="s">
        <v>3562</v>
      </c>
      <c r="N1479" s="114" t="s">
        <v>658</v>
      </c>
      <c r="V1479" s="114" t="s">
        <v>5170</v>
      </c>
      <c r="W1479">
        <v>377630</v>
      </c>
    </row>
    <row r="1480" spans="7:23" ht="12.75">
      <c r="G1480">
        <v>6641</v>
      </c>
      <c r="H1480" s="114" t="s">
        <v>1683</v>
      </c>
      <c r="I1480" s="114" t="s">
        <v>677</v>
      </c>
      <c r="L1480">
        <v>25035</v>
      </c>
      <c r="M1480" s="114" t="s">
        <v>3563</v>
      </c>
      <c r="N1480" s="114" t="s">
        <v>658</v>
      </c>
      <c r="V1480" s="114" t="s">
        <v>5171</v>
      </c>
      <c r="W1480">
        <v>416873</v>
      </c>
    </row>
    <row r="1481" spans="7:23" ht="12.75">
      <c r="G1481">
        <v>6642</v>
      </c>
      <c r="H1481" s="114" t="s">
        <v>1684</v>
      </c>
      <c r="I1481" s="114" t="s">
        <v>677</v>
      </c>
      <c r="L1481">
        <v>25036</v>
      </c>
      <c r="M1481" s="114" t="s">
        <v>3567</v>
      </c>
      <c r="N1481" s="114" t="s">
        <v>658</v>
      </c>
      <c r="V1481" s="114" t="s">
        <v>5172</v>
      </c>
      <c r="W1481">
        <v>411685</v>
      </c>
    </row>
    <row r="1482" spans="7:23" ht="12.75">
      <c r="G1482">
        <v>6643</v>
      </c>
      <c r="H1482" s="114" t="s">
        <v>1685</v>
      </c>
      <c r="I1482" s="114" t="s">
        <v>677</v>
      </c>
      <c r="L1482">
        <v>25037</v>
      </c>
      <c r="M1482" s="114" t="s">
        <v>3568</v>
      </c>
      <c r="N1482" s="114" t="s">
        <v>658</v>
      </c>
      <c r="V1482" s="114" t="s">
        <v>5173</v>
      </c>
      <c r="W1482">
        <v>411681</v>
      </c>
    </row>
    <row r="1483" spans="7:23" ht="12.75">
      <c r="G1483">
        <v>6644</v>
      </c>
      <c r="H1483" s="114" t="s">
        <v>1686</v>
      </c>
      <c r="I1483" s="114" t="s">
        <v>677</v>
      </c>
      <c r="L1483">
        <v>25038</v>
      </c>
      <c r="M1483" s="114" t="s">
        <v>3569</v>
      </c>
      <c r="N1483" s="114" t="s">
        <v>658</v>
      </c>
      <c r="V1483" s="114" t="s">
        <v>5174</v>
      </c>
      <c r="W1483">
        <v>411677</v>
      </c>
    </row>
    <row r="1484" spans="7:23" ht="12.75">
      <c r="G1484">
        <v>220676</v>
      </c>
      <c r="H1484" s="114" t="s">
        <v>1687</v>
      </c>
      <c r="I1484" s="114" t="s">
        <v>677</v>
      </c>
      <c r="L1484">
        <v>25039</v>
      </c>
      <c r="M1484" s="114" t="s">
        <v>5290</v>
      </c>
      <c r="N1484" s="114" t="s">
        <v>658</v>
      </c>
      <c r="V1484" s="114" t="s">
        <v>5175</v>
      </c>
      <c r="W1484">
        <v>411673</v>
      </c>
    </row>
    <row r="1485" spans="7:23" ht="12.75">
      <c r="G1485">
        <v>6645</v>
      </c>
      <c r="H1485" s="114" t="s">
        <v>1688</v>
      </c>
      <c r="I1485" s="114" t="s">
        <v>677</v>
      </c>
      <c r="L1485">
        <v>25040</v>
      </c>
      <c r="M1485" s="114" t="s">
        <v>5291</v>
      </c>
      <c r="N1485" s="114" t="s">
        <v>658</v>
      </c>
      <c r="V1485" s="114" t="s">
        <v>5176</v>
      </c>
      <c r="W1485">
        <v>377626</v>
      </c>
    </row>
    <row r="1486" spans="7:23" ht="12.75">
      <c r="G1486">
        <v>6646</v>
      </c>
      <c r="H1486" s="114" t="s">
        <v>1689</v>
      </c>
      <c r="I1486" s="114" t="s">
        <v>677</v>
      </c>
      <c r="L1486">
        <v>25041</v>
      </c>
      <c r="M1486" s="114" t="s">
        <v>3571</v>
      </c>
      <c r="N1486" s="114" t="s">
        <v>658</v>
      </c>
      <c r="V1486" s="114" t="s">
        <v>5177</v>
      </c>
      <c r="W1486">
        <v>377622</v>
      </c>
    </row>
    <row r="1487" spans="7:23" ht="12.75">
      <c r="G1487">
        <v>6647</v>
      </c>
      <c r="H1487" s="114" t="s">
        <v>1690</v>
      </c>
      <c r="I1487" s="114" t="s">
        <v>677</v>
      </c>
      <c r="L1487">
        <v>25042</v>
      </c>
      <c r="M1487" s="114" t="s">
        <v>3580</v>
      </c>
      <c r="N1487" s="114" t="s">
        <v>658</v>
      </c>
      <c r="V1487" s="114" t="s">
        <v>5178</v>
      </c>
      <c r="W1487">
        <v>377618</v>
      </c>
    </row>
    <row r="1488" spans="7:23" ht="12.75">
      <c r="G1488">
        <v>6648</v>
      </c>
      <c r="H1488" s="114" t="s">
        <v>1691</v>
      </c>
      <c r="I1488" s="114" t="s">
        <v>677</v>
      </c>
      <c r="L1488">
        <v>25043</v>
      </c>
      <c r="M1488" s="114" t="s">
        <v>3581</v>
      </c>
      <c r="N1488" s="114" t="s">
        <v>658</v>
      </c>
      <c r="V1488" s="114" t="s">
        <v>5179</v>
      </c>
      <c r="W1488">
        <v>377614</v>
      </c>
    </row>
    <row r="1489" spans="7:23" ht="12.75">
      <c r="G1489">
        <v>6649</v>
      </c>
      <c r="H1489" s="114" t="s">
        <v>1692</v>
      </c>
      <c r="I1489" s="114" t="s">
        <v>677</v>
      </c>
      <c r="L1489">
        <v>25044</v>
      </c>
      <c r="M1489" s="114" t="s">
        <v>3582</v>
      </c>
      <c r="N1489" s="114" t="s">
        <v>658</v>
      </c>
      <c r="V1489" s="114" t="s">
        <v>5180</v>
      </c>
      <c r="W1489">
        <v>377610</v>
      </c>
    </row>
    <row r="1490" spans="7:23" ht="12.75">
      <c r="G1490">
        <v>6650</v>
      </c>
      <c r="H1490" s="114" t="s">
        <v>1693</v>
      </c>
      <c r="I1490" s="114" t="s">
        <v>677</v>
      </c>
      <c r="L1490">
        <v>25045</v>
      </c>
      <c r="M1490" s="114" t="s">
        <v>3584</v>
      </c>
      <c r="N1490" s="114" t="s">
        <v>658</v>
      </c>
      <c r="V1490" s="114" t="s">
        <v>1724</v>
      </c>
      <c r="W1490">
        <v>229869</v>
      </c>
    </row>
    <row r="1491" spans="7:23" ht="12.75">
      <c r="G1491">
        <v>359669</v>
      </c>
      <c r="H1491" s="114" t="s">
        <v>4809</v>
      </c>
      <c r="I1491" s="114" t="s">
        <v>677</v>
      </c>
      <c r="L1491">
        <v>25046</v>
      </c>
      <c r="M1491" s="114" t="s">
        <v>3585</v>
      </c>
      <c r="N1491" s="114" t="s">
        <v>658</v>
      </c>
      <c r="V1491" s="114" t="s">
        <v>4812</v>
      </c>
      <c r="W1491">
        <v>349696</v>
      </c>
    </row>
    <row r="1492" spans="7:23" ht="12.75">
      <c r="G1492">
        <v>6651</v>
      </c>
      <c r="H1492" s="114" t="s">
        <v>1694</v>
      </c>
      <c r="I1492" s="114" t="s">
        <v>677</v>
      </c>
      <c r="L1492">
        <v>25047</v>
      </c>
      <c r="M1492" s="114" t="s">
        <v>3586</v>
      </c>
      <c r="N1492" s="114" t="s">
        <v>658</v>
      </c>
      <c r="V1492" s="114" t="s">
        <v>1725</v>
      </c>
      <c r="W1492">
        <v>6675</v>
      </c>
    </row>
    <row r="1493" spans="7:23" ht="12.75">
      <c r="G1493">
        <v>6652</v>
      </c>
      <c r="H1493" s="114" t="s">
        <v>1695</v>
      </c>
      <c r="I1493" s="114" t="s">
        <v>677</v>
      </c>
      <c r="L1493">
        <v>25048</v>
      </c>
      <c r="M1493" s="114" t="s">
        <v>3587</v>
      </c>
      <c r="N1493" s="114" t="s">
        <v>658</v>
      </c>
      <c r="V1493" s="114" t="s">
        <v>1726</v>
      </c>
      <c r="W1493">
        <v>6676</v>
      </c>
    </row>
    <row r="1494" spans="7:23" ht="12.75">
      <c r="G1494">
        <v>359673</v>
      </c>
      <c r="H1494" s="114" t="s">
        <v>4810</v>
      </c>
      <c r="I1494" s="114" t="s">
        <v>677</v>
      </c>
      <c r="L1494">
        <v>25049</v>
      </c>
      <c r="M1494" s="114" t="s">
        <v>3589</v>
      </c>
      <c r="N1494" s="114" t="s">
        <v>658</v>
      </c>
      <c r="V1494" s="114" t="s">
        <v>1727</v>
      </c>
      <c r="W1494">
        <v>6677</v>
      </c>
    </row>
    <row r="1495" spans="7:23" ht="12.75">
      <c r="G1495">
        <v>6653</v>
      </c>
      <c r="H1495" s="114" t="s">
        <v>1696</v>
      </c>
      <c r="I1495" s="114" t="s">
        <v>677</v>
      </c>
      <c r="L1495">
        <v>25050</v>
      </c>
      <c r="M1495" s="114" t="s">
        <v>3591</v>
      </c>
      <c r="N1495" s="114" t="s">
        <v>658</v>
      </c>
      <c r="V1495" s="114" t="s">
        <v>5181</v>
      </c>
      <c r="W1495">
        <v>373485</v>
      </c>
    </row>
    <row r="1496" spans="7:23" ht="12.75">
      <c r="G1496">
        <v>6654</v>
      </c>
      <c r="H1496" s="114" t="s">
        <v>1697</v>
      </c>
      <c r="I1496" s="114" t="s">
        <v>677</v>
      </c>
      <c r="L1496">
        <v>25051</v>
      </c>
      <c r="M1496" s="114" t="s">
        <v>3592</v>
      </c>
      <c r="N1496" s="114" t="s">
        <v>658</v>
      </c>
      <c r="V1496" s="114" t="s">
        <v>5182</v>
      </c>
      <c r="W1496">
        <v>373481</v>
      </c>
    </row>
    <row r="1497" spans="7:23" ht="12.75">
      <c r="G1497">
        <v>6655</v>
      </c>
      <c r="H1497" s="114" t="s">
        <v>1698</v>
      </c>
      <c r="I1497" s="114" t="s">
        <v>677</v>
      </c>
      <c r="L1497">
        <v>25052</v>
      </c>
      <c r="M1497" s="114" t="s">
        <v>3593</v>
      </c>
      <c r="N1497" s="114" t="s">
        <v>658</v>
      </c>
      <c r="V1497" s="114" t="s">
        <v>5183</v>
      </c>
      <c r="W1497">
        <v>373477</v>
      </c>
    </row>
    <row r="1498" spans="7:23" ht="12.75">
      <c r="G1498">
        <v>6656</v>
      </c>
      <c r="H1498" s="114" t="s">
        <v>1699</v>
      </c>
      <c r="I1498" s="114" t="s">
        <v>677</v>
      </c>
      <c r="L1498">
        <v>25053</v>
      </c>
      <c r="M1498" s="114" t="s">
        <v>5296</v>
      </c>
      <c r="N1498" s="114" t="s">
        <v>658</v>
      </c>
      <c r="V1498" s="114" t="s">
        <v>5184</v>
      </c>
      <c r="W1498">
        <v>373473</v>
      </c>
    </row>
    <row r="1499" spans="7:23" ht="12.75">
      <c r="G1499">
        <v>6657</v>
      </c>
      <c r="H1499" s="114" t="s">
        <v>1700</v>
      </c>
      <c r="I1499" s="114" t="s">
        <v>677</v>
      </c>
      <c r="L1499">
        <v>25054</v>
      </c>
      <c r="M1499" s="114" t="s">
        <v>3596</v>
      </c>
      <c r="N1499" s="114" t="s">
        <v>658</v>
      </c>
      <c r="V1499" s="114" t="s">
        <v>5185</v>
      </c>
      <c r="W1499">
        <v>373670</v>
      </c>
    </row>
    <row r="1500" spans="7:23" ht="12.75">
      <c r="G1500">
        <v>371097</v>
      </c>
      <c r="H1500" s="114" t="s">
        <v>5140</v>
      </c>
      <c r="I1500" s="114" t="s">
        <v>677</v>
      </c>
      <c r="L1500">
        <v>25055</v>
      </c>
      <c r="M1500" s="114" t="s">
        <v>3599</v>
      </c>
      <c r="N1500" s="114" t="s">
        <v>658</v>
      </c>
      <c r="V1500" s="114" t="s">
        <v>1728</v>
      </c>
      <c r="W1500">
        <v>6678</v>
      </c>
    </row>
    <row r="1501" spans="7:23" ht="12.75">
      <c r="G1501">
        <v>371292</v>
      </c>
      <c r="H1501" s="114" t="s">
        <v>5141</v>
      </c>
      <c r="I1501" s="114" t="s">
        <v>677</v>
      </c>
      <c r="L1501">
        <v>25056</v>
      </c>
      <c r="M1501" s="114" t="s">
        <v>3602</v>
      </c>
      <c r="N1501" s="114" t="s">
        <v>658</v>
      </c>
      <c r="V1501" s="114" t="s">
        <v>1729</v>
      </c>
      <c r="W1501">
        <v>6679</v>
      </c>
    </row>
    <row r="1502" spans="7:23" ht="12.75">
      <c r="G1502">
        <v>371296</v>
      </c>
      <c r="H1502" s="114" t="s">
        <v>5142</v>
      </c>
      <c r="I1502" s="114" t="s">
        <v>677</v>
      </c>
      <c r="L1502">
        <v>25057</v>
      </c>
      <c r="M1502" s="114" t="s">
        <v>3603</v>
      </c>
      <c r="N1502" s="114" t="s">
        <v>658</v>
      </c>
      <c r="V1502" s="114" t="s">
        <v>1730</v>
      </c>
      <c r="W1502">
        <v>6680</v>
      </c>
    </row>
    <row r="1503" spans="7:23" ht="12.75">
      <c r="G1503">
        <v>371093</v>
      </c>
      <c r="H1503" s="114" t="s">
        <v>5143</v>
      </c>
      <c r="I1503" s="114" t="s">
        <v>677</v>
      </c>
      <c r="L1503">
        <v>25058</v>
      </c>
      <c r="M1503" s="114" t="s">
        <v>3604</v>
      </c>
      <c r="N1503" s="114" t="s">
        <v>658</v>
      </c>
      <c r="V1503" s="114" t="s">
        <v>5186</v>
      </c>
      <c r="W1503">
        <v>400477</v>
      </c>
    </row>
    <row r="1504" spans="7:23" ht="12.75">
      <c r="G1504">
        <v>371089</v>
      </c>
      <c r="H1504" s="114" t="s">
        <v>5144</v>
      </c>
      <c r="I1504" s="114" t="s">
        <v>677</v>
      </c>
      <c r="L1504">
        <v>25059</v>
      </c>
      <c r="M1504" s="114" t="s">
        <v>3605</v>
      </c>
      <c r="N1504" s="114" t="s">
        <v>658</v>
      </c>
      <c r="V1504" s="114" t="s">
        <v>1731</v>
      </c>
      <c r="W1504">
        <v>6681</v>
      </c>
    </row>
    <row r="1505" spans="7:23" ht="12.75">
      <c r="G1505">
        <v>371085</v>
      </c>
      <c r="H1505" s="114" t="s">
        <v>5145</v>
      </c>
      <c r="I1505" s="114" t="s">
        <v>677</v>
      </c>
      <c r="L1505">
        <v>25060</v>
      </c>
      <c r="M1505" s="114" t="s">
        <v>3606</v>
      </c>
      <c r="N1505" s="114" t="s">
        <v>658</v>
      </c>
      <c r="V1505" s="114" t="s">
        <v>1732</v>
      </c>
      <c r="W1505">
        <v>6682</v>
      </c>
    </row>
    <row r="1506" spans="7:23" ht="12.75">
      <c r="G1506">
        <v>371081</v>
      </c>
      <c r="H1506" s="114" t="s">
        <v>5146</v>
      </c>
      <c r="I1506" s="114" t="s">
        <v>677</v>
      </c>
      <c r="L1506">
        <v>25061</v>
      </c>
      <c r="M1506" s="114" t="s">
        <v>3607</v>
      </c>
      <c r="N1506" s="114" t="s">
        <v>658</v>
      </c>
      <c r="V1506" s="114" t="s">
        <v>1733</v>
      </c>
      <c r="W1506">
        <v>6683</v>
      </c>
    </row>
    <row r="1507" spans="7:23" ht="12.75">
      <c r="G1507">
        <v>371300</v>
      </c>
      <c r="H1507" s="114" t="s">
        <v>5147</v>
      </c>
      <c r="I1507" s="114" t="s">
        <v>677</v>
      </c>
      <c r="L1507">
        <v>25062</v>
      </c>
      <c r="M1507" s="114" t="s">
        <v>3608</v>
      </c>
      <c r="N1507" s="114" t="s">
        <v>658</v>
      </c>
      <c r="V1507" s="114" t="s">
        <v>1734</v>
      </c>
      <c r="W1507">
        <v>6684</v>
      </c>
    </row>
    <row r="1508" spans="7:23" ht="12.75">
      <c r="G1508">
        <v>6658</v>
      </c>
      <c r="H1508" s="114" t="s">
        <v>1701</v>
      </c>
      <c r="I1508" s="114" t="s">
        <v>677</v>
      </c>
      <c r="L1508">
        <v>25063</v>
      </c>
      <c r="M1508" s="114" t="s">
        <v>3609</v>
      </c>
      <c r="N1508" s="114" t="s">
        <v>658</v>
      </c>
      <c r="V1508" s="114" t="s">
        <v>1735</v>
      </c>
      <c r="W1508">
        <v>6685</v>
      </c>
    </row>
    <row r="1509" spans="7:23" ht="12.75">
      <c r="G1509">
        <v>349676</v>
      </c>
      <c r="H1509" s="114" t="s">
        <v>4811</v>
      </c>
      <c r="I1509" s="114" t="s">
        <v>677</v>
      </c>
      <c r="L1509">
        <v>25064</v>
      </c>
      <c r="M1509" s="114" t="s">
        <v>3610</v>
      </c>
      <c r="N1509" s="114" t="s">
        <v>658</v>
      </c>
      <c r="V1509" s="114" t="s">
        <v>1736</v>
      </c>
      <c r="W1509">
        <v>6686</v>
      </c>
    </row>
    <row r="1510" spans="7:23" ht="12.75">
      <c r="G1510">
        <v>6659</v>
      </c>
      <c r="H1510" s="114" t="s">
        <v>1702</v>
      </c>
      <c r="I1510" s="114" t="s">
        <v>677</v>
      </c>
      <c r="L1510">
        <v>25065</v>
      </c>
      <c r="M1510" s="114" t="s">
        <v>3612</v>
      </c>
      <c r="N1510" s="114" t="s">
        <v>658</v>
      </c>
      <c r="V1510" s="114" t="s">
        <v>5187</v>
      </c>
      <c r="W1510">
        <v>400481</v>
      </c>
    </row>
    <row r="1511" spans="7:23" ht="12.75">
      <c r="G1511">
        <v>6660</v>
      </c>
      <c r="H1511" s="114" t="s">
        <v>1703</v>
      </c>
      <c r="I1511" s="114" t="s">
        <v>677</v>
      </c>
      <c r="L1511">
        <v>25066</v>
      </c>
      <c r="M1511" s="114" t="s">
        <v>3613</v>
      </c>
      <c r="N1511" s="114" t="s">
        <v>658</v>
      </c>
      <c r="V1511" s="114" t="s">
        <v>1737</v>
      </c>
      <c r="W1511">
        <v>6687</v>
      </c>
    </row>
    <row r="1512" spans="7:23" ht="12.75">
      <c r="G1512">
        <v>6661</v>
      </c>
      <c r="H1512" s="114" t="s">
        <v>1704</v>
      </c>
      <c r="I1512" s="114" t="s">
        <v>677</v>
      </c>
      <c r="L1512">
        <v>25067</v>
      </c>
      <c r="M1512" s="114" t="s">
        <v>3614</v>
      </c>
      <c r="N1512" s="114" t="s">
        <v>658</v>
      </c>
      <c r="V1512" s="114" t="s">
        <v>1738</v>
      </c>
      <c r="W1512">
        <v>6688</v>
      </c>
    </row>
    <row r="1513" spans="7:23" ht="12.75">
      <c r="G1513">
        <v>6662</v>
      </c>
      <c r="H1513" s="114" t="s">
        <v>1705</v>
      </c>
      <c r="I1513" s="114" t="s">
        <v>677</v>
      </c>
      <c r="L1513">
        <v>25068</v>
      </c>
      <c r="M1513" s="114" t="s">
        <v>3615</v>
      </c>
      <c r="N1513" s="114" t="s">
        <v>658</v>
      </c>
      <c r="V1513" s="114" t="s">
        <v>1739</v>
      </c>
      <c r="W1513">
        <v>6689</v>
      </c>
    </row>
    <row r="1514" spans="7:23" ht="12.75">
      <c r="G1514">
        <v>371929</v>
      </c>
      <c r="H1514" s="114" t="s">
        <v>5148</v>
      </c>
      <c r="I1514" s="114" t="s">
        <v>677</v>
      </c>
      <c r="L1514">
        <v>25069</v>
      </c>
      <c r="M1514" s="114" t="s">
        <v>3616</v>
      </c>
      <c r="N1514" s="114" t="s">
        <v>658</v>
      </c>
      <c r="V1514" s="114" t="s">
        <v>1740</v>
      </c>
      <c r="W1514">
        <v>6690</v>
      </c>
    </row>
    <row r="1515" spans="7:23" ht="12.75">
      <c r="G1515">
        <v>371925</v>
      </c>
      <c r="H1515" s="114" t="s">
        <v>5149</v>
      </c>
      <c r="I1515" s="114" t="s">
        <v>677</v>
      </c>
      <c r="L1515">
        <v>25070</v>
      </c>
      <c r="M1515" s="114" t="s">
        <v>3617</v>
      </c>
      <c r="N1515" s="114" t="s">
        <v>658</v>
      </c>
      <c r="V1515" s="114" t="s">
        <v>1741</v>
      </c>
      <c r="W1515">
        <v>6691</v>
      </c>
    </row>
    <row r="1516" spans="7:23" ht="12.75">
      <c r="G1516">
        <v>371921</v>
      </c>
      <c r="H1516" s="114" t="s">
        <v>5150</v>
      </c>
      <c r="I1516" s="114" t="s">
        <v>677</v>
      </c>
      <c r="L1516">
        <v>25071</v>
      </c>
      <c r="M1516" s="114" t="s">
        <v>3618</v>
      </c>
      <c r="N1516" s="114" t="s">
        <v>658</v>
      </c>
      <c r="V1516" s="114" t="s">
        <v>1742</v>
      </c>
      <c r="W1516">
        <v>6692</v>
      </c>
    </row>
    <row r="1517" spans="7:23" ht="12.75">
      <c r="G1517">
        <v>371917</v>
      </c>
      <c r="H1517" s="114" t="s">
        <v>5151</v>
      </c>
      <c r="I1517" s="114" t="s">
        <v>677</v>
      </c>
      <c r="L1517">
        <v>25072</v>
      </c>
      <c r="M1517" s="114" t="s">
        <v>3619</v>
      </c>
      <c r="N1517" s="114" t="s">
        <v>658</v>
      </c>
      <c r="V1517" s="114" t="s">
        <v>1743</v>
      </c>
      <c r="W1517">
        <v>18669</v>
      </c>
    </row>
    <row r="1518" spans="7:23" ht="12.75">
      <c r="G1518">
        <v>371913</v>
      </c>
      <c r="H1518" s="114" t="s">
        <v>5152</v>
      </c>
      <c r="I1518" s="114" t="s">
        <v>677</v>
      </c>
      <c r="L1518">
        <v>25073</v>
      </c>
      <c r="M1518" s="114" t="s">
        <v>3620</v>
      </c>
      <c r="N1518" s="114" t="s">
        <v>658</v>
      </c>
      <c r="V1518" s="114" t="s">
        <v>1744</v>
      </c>
      <c r="W1518">
        <v>6693</v>
      </c>
    </row>
    <row r="1519" spans="7:23" ht="12.75">
      <c r="G1519">
        <v>371909</v>
      </c>
      <c r="H1519" s="114" t="s">
        <v>5153</v>
      </c>
      <c r="I1519" s="114" t="s">
        <v>677</v>
      </c>
      <c r="L1519">
        <v>25074</v>
      </c>
      <c r="M1519" s="114" t="s">
        <v>3621</v>
      </c>
      <c r="N1519" s="114" t="s">
        <v>658</v>
      </c>
      <c r="V1519" s="114" t="s">
        <v>1745</v>
      </c>
      <c r="W1519">
        <v>6694</v>
      </c>
    </row>
    <row r="1520" spans="7:23" ht="12.75">
      <c r="G1520">
        <v>371905</v>
      </c>
      <c r="H1520" s="114" t="s">
        <v>5154</v>
      </c>
      <c r="I1520" s="114" t="s">
        <v>677</v>
      </c>
      <c r="L1520">
        <v>25075</v>
      </c>
      <c r="M1520" s="114" t="s">
        <v>3622</v>
      </c>
      <c r="N1520" s="114" t="s">
        <v>658</v>
      </c>
      <c r="V1520" s="114" t="s">
        <v>1746</v>
      </c>
      <c r="W1520">
        <v>6695</v>
      </c>
    </row>
    <row r="1521" spans="7:23" ht="12.75">
      <c r="G1521">
        <v>409470</v>
      </c>
      <c r="H1521" s="114" t="s">
        <v>5155</v>
      </c>
      <c r="I1521" s="114" t="s">
        <v>677</v>
      </c>
      <c r="L1521">
        <v>25076</v>
      </c>
      <c r="M1521" s="114" t="s">
        <v>3623</v>
      </c>
      <c r="N1521" s="114" t="s">
        <v>658</v>
      </c>
      <c r="V1521" s="114" t="s">
        <v>1747</v>
      </c>
      <c r="W1521">
        <v>6696</v>
      </c>
    </row>
    <row r="1522" spans="7:23" ht="12.75">
      <c r="G1522">
        <v>371901</v>
      </c>
      <c r="H1522" s="114" t="s">
        <v>5156</v>
      </c>
      <c r="I1522" s="114" t="s">
        <v>677</v>
      </c>
      <c r="L1522">
        <v>25077</v>
      </c>
      <c r="M1522" s="114" t="s">
        <v>3624</v>
      </c>
      <c r="N1522" s="114" t="s">
        <v>658</v>
      </c>
      <c r="V1522" s="114" t="s">
        <v>1748</v>
      </c>
      <c r="W1522">
        <v>6697</v>
      </c>
    </row>
    <row r="1523" spans="7:23" ht="12.75">
      <c r="G1523">
        <v>371897</v>
      </c>
      <c r="H1523" s="114" t="s">
        <v>5157</v>
      </c>
      <c r="I1523" s="114" t="s">
        <v>677</v>
      </c>
      <c r="L1523">
        <v>25078</v>
      </c>
      <c r="M1523" s="114" t="s">
        <v>3625</v>
      </c>
      <c r="N1523" s="114" t="s">
        <v>658</v>
      </c>
      <c r="V1523" s="114" t="s">
        <v>1749</v>
      </c>
      <c r="W1523">
        <v>6698</v>
      </c>
    </row>
    <row r="1524" spans="7:23" ht="12.75">
      <c r="G1524">
        <v>411701</v>
      </c>
      <c r="H1524" s="114" t="s">
        <v>5158</v>
      </c>
      <c r="I1524" s="114" t="s">
        <v>677</v>
      </c>
      <c r="L1524">
        <v>25079</v>
      </c>
      <c r="M1524" s="114" t="s">
        <v>3626</v>
      </c>
      <c r="N1524" s="114" t="s">
        <v>658</v>
      </c>
      <c r="V1524" s="114" t="s">
        <v>1750</v>
      </c>
      <c r="W1524">
        <v>6699</v>
      </c>
    </row>
    <row r="1525" spans="7:23" ht="12.75">
      <c r="G1525">
        <v>411697</v>
      </c>
      <c r="H1525" s="114" t="s">
        <v>5159</v>
      </c>
      <c r="I1525" s="114" t="s">
        <v>677</v>
      </c>
      <c r="L1525">
        <v>25080</v>
      </c>
      <c r="M1525" s="114" t="s">
        <v>3627</v>
      </c>
      <c r="N1525" s="114" t="s">
        <v>658</v>
      </c>
      <c r="V1525" s="114" t="s">
        <v>5188</v>
      </c>
      <c r="W1525">
        <v>374115</v>
      </c>
    </row>
    <row r="1526" spans="7:23" ht="12.75">
      <c r="G1526">
        <v>411693</v>
      </c>
      <c r="H1526" s="114" t="s">
        <v>5160</v>
      </c>
      <c r="I1526" s="114" t="s">
        <v>677</v>
      </c>
      <c r="L1526">
        <v>25081</v>
      </c>
      <c r="M1526" s="114" t="s">
        <v>3628</v>
      </c>
      <c r="N1526" s="114" t="s">
        <v>658</v>
      </c>
      <c r="V1526" s="114" t="s">
        <v>5189</v>
      </c>
      <c r="W1526">
        <v>374111</v>
      </c>
    </row>
    <row r="1527" spans="7:23" ht="12.75">
      <c r="G1527">
        <v>411689</v>
      </c>
      <c r="H1527" s="114" t="s">
        <v>5161</v>
      </c>
      <c r="I1527" s="114" t="s">
        <v>677</v>
      </c>
      <c r="L1527">
        <v>25082</v>
      </c>
      <c r="M1527" s="114" t="s">
        <v>3629</v>
      </c>
      <c r="N1527" s="114" t="s">
        <v>658</v>
      </c>
      <c r="V1527" s="114" t="s">
        <v>5190</v>
      </c>
      <c r="W1527">
        <v>374107</v>
      </c>
    </row>
    <row r="1528" spans="7:23" ht="12.75">
      <c r="G1528">
        <v>371893</v>
      </c>
      <c r="H1528" s="114" t="s">
        <v>5162</v>
      </c>
      <c r="I1528" s="114" t="s">
        <v>677</v>
      </c>
      <c r="L1528">
        <v>25083</v>
      </c>
      <c r="M1528" s="114" t="s">
        <v>3630</v>
      </c>
      <c r="N1528" s="114" t="s">
        <v>658</v>
      </c>
      <c r="V1528" s="114" t="s">
        <v>5191</v>
      </c>
      <c r="W1528">
        <v>374103</v>
      </c>
    </row>
    <row r="1529" spans="7:23" ht="12.75">
      <c r="G1529">
        <v>371889</v>
      </c>
      <c r="H1529" s="114" t="s">
        <v>5163</v>
      </c>
      <c r="I1529" s="114" t="s">
        <v>677</v>
      </c>
      <c r="L1529">
        <v>25084</v>
      </c>
      <c r="M1529" s="114" t="s">
        <v>3631</v>
      </c>
      <c r="N1529" s="114" t="s">
        <v>658</v>
      </c>
      <c r="V1529" s="114" t="s">
        <v>5192</v>
      </c>
      <c r="W1529">
        <v>374099</v>
      </c>
    </row>
    <row r="1530" spans="7:23" ht="12.75">
      <c r="G1530">
        <v>371885</v>
      </c>
      <c r="H1530" s="114" t="s">
        <v>5164</v>
      </c>
      <c r="I1530" s="114" t="s">
        <v>677</v>
      </c>
      <c r="L1530">
        <v>25085</v>
      </c>
      <c r="M1530" s="114" t="s">
        <v>3632</v>
      </c>
      <c r="N1530" s="114" t="s">
        <v>658</v>
      </c>
      <c r="V1530" s="114" t="s">
        <v>5193</v>
      </c>
      <c r="W1530">
        <v>374095</v>
      </c>
    </row>
    <row r="1531" spans="7:23" ht="12.75">
      <c r="G1531">
        <v>371881</v>
      </c>
      <c r="H1531" s="114" t="s">
        <v>5165</v>
      </c>
      <c r="I1531" s="114" t="s">
        <v>677</v>
      </c>
      <c r="L1531">
        <v>25086</v>
      </c>
      <c r="M1531" s="114" t="s">
        <v>3633</v>
      </c>
      <c r="N1531" s="114" t="s">
        <v>658</v>
      </c>
      <c r="V1531" s="114" t="s">
        <v>5194</v>
      </c>
      <c r="W1531">
        <v>374091</v>
      </c>
    </row>
    <row r="1532" spans="7:23" ht="12.75">
      <c r="G1532">
        <v>371877</v>
      </c>
      <c r="H1532" s="114" t="s">
        <v>5166</v>
      </c>
      <c r="I1532" s="114" t="s">
        <v>677</v>
      </c>
      <c r="L1532">
        <v>25087</v>
      </c>
      <c r="M1532" s="114" t="s">
        <v>3634</v>
      </c>
      <c r="N1532" s="114" t="s">
        <v>658</v>
      </c>
      <c r="V1532" s="114" t="s">
        <v>5195</v>
      </c>
      <c r="W1532">
        <v>374087</v>
      </c>
    </row>
    <row r="1533" spans="7:23" ht="12.75">
      <c r="G1533">
        <v>371873</v>
      </c>
      <c r="H1533" s="114" t="s">
        <v>5167</v>
      </c>
      <c r="I1533" s="114" t="s">
        <v>677</v>
      </c>
      <c r="L1533">
        <v>25088</v>
      </c>
      <c r="M1533" s="114" t="s">
        <v>3635</v>
      </c>
      <c r="N1533" s="114" t="s">
        <v>658</v>
      </c>
      <c r="V1533" s="114" t="s">
        <v>5196</v>
      </c>
      <c r="W1533">
        <v>374083</v>
      </c>
    </row>
    <row r="1534" spans="7:23" ht="12.75">
      <c r="G1534">
        <v>6663</v>
      </c>
      <c r="H1534" s="114" t="s">
        <v>1706</v>
      </c>
      <c r="I1534" s="114" t="s">
        <v>677</v>
      </c>
      <c r="L1534">
        <v>25089</v>
      </c>
      <c r="M1534" s="114" t="s">
        <v>3637</v>
      </c>
      <c r="N1534" s="114" t="s">
        <v>658</v>
      </c>
      <c r="V1534" s="114" t="s">
        <v>5197</v>
      </c>
      <c r="W1534">
        <v>374079</v>
      </c>
    </row>
    <row r="1535" spans="7:23" ht="12.75">
      <c r="G1535">
        <v>6664</v>
      </c>
      <c r="H1535" s="114" t="s">
        <v>1707</v>
      </c>
      <c r="I1535" s="114" t="s">
        <v>677</v>
      </c>
      <c r="L1535">
        <v>25090</v>
      </c>
      <c r="M1535" s="114" t="s">
        <v>3641</v>
      </c>
      <c r="N1535" s="114" t="s">
        <v>658</v>
      </c>
      <c r="V1535" s="114" t="s">
        <v>1751</v>
      </c>
      <c r="W1535">
        <v>6700</v>
      </c>
    </row>
    <row r="1536" spans="7:23" ht="12.75">
      <c r="G1536">
        <v>6665</v>
      </c>
      <c r="H1536" s="114" t="s">
        <v>1708</v>
      </c>
      <c r="I1536" s="114" t="s">
        <v>677</v>
      </c>
      <c r="L1536">
        <v>25091</v>
      </c>
      <c r="M1536" s="114" t="s">
        <v>3642</v>
      </c>
      <c r="N1536" s="114" t="s">
        <v>658</v>
      </c>
      <c r="V1536" s="114" t="s">
        <v>1752</v>
      </c>
      <c r="W1536">
        <v>6701</v>
      </c>
    </row>
    <row r="1537" spans="7:23" ht="12.75">
      <c r="G1537">
        <v>229769</v>
      </c>
      <c r="H1537" s="114" t="s">
        <v>1709</v>
      </c>
      <c r="I1537" s="114" t="s">
        <v>677</v>
      </c>
      <c r="L1537">
        <v>25092</v>
      </c>
      <c r="M1537" s="114" t="s">
        <v>3643</v>
      </c>
      <c r="N1537" s="114" t="s">
        <v>658</v>
      </c>
      <c r="V1537" s="114" t="s">
        <v>5198</v>
      </c>
      <c r="W1537">
        <v>400485</v>
      </c>
    </row>
    <row r="1538" spans="7:23" ht="12.75">
      <c r="G1538">
        <v>6666</v>
      </c>
      <c r="H1538" s="114" t="s">
        <v>1710</v>
      </c>
      <c r="I1538" s="114" t="s">
        <v>677</v>
      </c>
      <c r="L1538">
        <v>25093</v>
      </c>
      <c r="M1538" s="114" t="s">
        <v>3644</v>
      </c>
      <c r="N1538" s="114" t="s">
        <v>658</v>
      </c>
      <c r="V1538" s="114" t="s">
        <v>1753</v>
      </c>
      <c r="W1538">
        <v>6702</v>
      </c>
    </row>
    <row r="1539" spans="7:23" ht="12.75">
      <c r="G1539">
        <v>6667</v>
      </c>
      <c r="H1539" s="114" t="s">
        <v>1711</v>
      </c>
      <c r="I1539" s="114" t="s">
        <v>677</v>
      </c>
      <c r="L1539">
        <v>25094</v>
      </c>
      <c r="M1539" s="114" t="s">
        <v>3645</v>
      </c>
      <c r="N1539" s="114" t="s">
        <v>658</v>
      </c>
      <c r="V1539" s="114" t="s">
        <v>1754</v>
      </c>
      <c r="W1539">
        <v>6703</v>
      </c>
    </row>
    <row r="1540" spans="7:23" ht="12.75">
      <c r="G1540">
        <v>6668</v>
      </c>
      <c r="H1540" s="114" t="s">
        <v>1712</v>
      </c>
      <c r="I1540" s="114" t="s">
        <v>677</v>
      </c>
      <c r="L1540">
        <v>25095</v>
      </c>
      <c r="M1540" s="114" t="s">
        <v>3647</v>
      </c>
      <c r="N1540" s="114" t="s">
        <v>658</v>
      </c>
      <c r="V1540" s="114" t="s">
        <v>1755</v>
      </c>
      <c r="W1540">
        <v>6704</v>
      </c>
    </row>
    <row r="1541" spans="7:23" ht="12.75">
      <c r="G1541">
        <v>175666</v>
      </c>
      <c r="H1541" s="114" t="s">
        <v>1713</v>
      </c>
      <c r="I1541" s="114" t="s">
        <v>677</v>
      </c>
      <c r="L1541">
        <v>25096</v>
      </c>
      <c r="M1541" s="114" t="s">
        <v>3648</v>
      </c>
      <c r="N1541" s="114" t="s">
        <v>658</v>
      </c>
      <c r="V1541" s="114" t="s">
        <v>1756</v>
      </c>
      <c r="W1541">
        <v>6705</v>
      </c>
    </row>
    <row r="1542" spans="7:23" ht="12.75">
      <c r="G1542">
        <v>6669</v>
      </c>
      <c r="H1542" s="114" t="s">
        <v>1714</v>
      </c>
      <c r="I1542" s="114" t="s">
        <v>677</v>
      </c>
      <c r="L1542">
        <v>25097</v>
      </c>
      <c r="M1542" s="114" t="s">
        <v>3649</v>
      </c>
      <c r="N1542" s="114" t="s">
        <v>658</v>
      </c>
      <c r="V1542" s="114" t="s">
        <v>1757</v>
      </c>
      <c r="W1542">
        <v>6706</v>
      </c>
    </row>
    <row r="1543" spans="7:23" ht="12.75">
      <c r="G1543">
        <v>214270</v>
      </c>
      <c r="H1543" s="114" t="s">
        <v>1715</v>
      </c>
      <c r="I1543" s="114" t="s">
        <v>677</v>
      </c>
      <c r="L1543">
        <v>25098</v>
      </c>
      <c r="M1543" s="114" t="s">
        <v>3650</v>
      </c>
      <c r="N1543" s="114" t="s">
        <v>658</v>
      </c>
      <c r="V1543" s="114" t="s">
        <v>5199</v>
      </c>
      <c r="W1543">
        <v>400489</v>
      </c>
    </row>
    <row r="1544" spans="7:23" ht="12.75">
      <c r="G1544">
        <v>199069</v>
      </c>
      <c r="H1544" s="114" t="s">
        <v>1716</v>
      </c>
      <c r="I1544" s="114" t="s">
        <v>677</v>
      </c>
      <c r="L1544">
        <v>25099</v>
      </c>
      <c r="M1544" s="114" t="s">
        <v>3651</v>
      </c>
      <c r="N1544" s="114" t="s">
        <v>658</v>
      </c>
      <c r="V1544" s="114" t="s">
        <v>1758</v>
      </c>
      <c r="W1544">
        <v>6707</v>
      </c>
    </row>
    <row r="1545" spans="7:23" ht="12.75">
      <c r="G1545">
        <v>199073</v>
      </c>
      <c r="H1545" s="114" t="s">
        <v>1717</v>
      </c>
      <c r="I1545" s="114" t="s">
        <v>677</v>
      </c>
      <c r="L1545">
        <v>25100</v>
      </c>
      <c r="M1545" s="114" t="s">
        <v>3652</v>
      </c>
      <c r="N1545" s="114" t="s">
        <v>658</v>
      </c>
      <c r="V1545" s="114" t="s">
        <v>5200</v>
      </c>
      <c r="W1545">
        <v>415070</v>
      </c>
    </row>
    <row r="1546" spans="7:23" ht="12.75">
      <c r="G1546">
        <v>6670</v>
      </c>
      <c r="H1546" s="114" t="s">
        <v>1718</v>
      </c>
      <c r="I1546" s="114" t="s">
        <v>677</v>
      </c>
      <c r="L1546">
        <v>25101</v>
      </c>
      <c r="M1546" s="114" t="s">
        <v>3653</v>
      </c>
      <c r="N1546" s="114" t="s">
        <v>658</v>
      </c>
      <c r="V1546" s="114" t="s">
        <v>1759</v>
      </c>
      <c r="W1546">
        <v>28466</v>
      </c>
    </row>
    <row r="1547" spans="7:23" ht="12.75">
      <c r="G1547">
        <v>6671</v>
      </c>
      <c r="H1547" s="114" t="s">
        <v>1719</v>
      </c>
      <c r="I1547" s="114" t="s">
        <v>677</v>
      </c>
      <c r="L1547">
        <v>25102</v>
      </c>
      <c r="M1547" s="114" t="s">
        <v>3654</v>
      </c>
      <c r="N1547" s="114" t="s">
        <v>658</v>
      </c>
      <c r="V1547" s="114" t="s">
        <v>1760</v>
      </c>
      <c r="W1547">
        <v>81466</v>
      </c>
    </row>
    <row r="1548" spans="7:23" ht="12.75">
      <c r="G1548">
        <v>6672</v>
      </c>
      <c r="H1548" s="114" t="s">
        <v>1720</v>
      </c>
      <c r="I1548" s="114" t="s">
        <v>677</v>
      </c>
      <c r="L1548">
        <v>25103</v>
      </c>
      <c r="M1548" s="114" t="s">
        <v>3655</v>
      </c>
      <c r="N1548" s="114" t="s">
        <v>658</v>
      </c>
      <c r="V1548" s="114" t="s">
        <v>1761</v>
      </c>
      <c r="W1548">
        <v>107066</v>
      </c>
    </row>
    <row r="1549" spans="7:23" ht="12.75">
      <c r="G1549">
        <v>407670</v>
      </c>
      <c r="H1549" s="114" t="s">
        <v>5168</v>
      </c>
      <c r="I1549" s="114" t="s">
        <v>677</v>
      </c>
      <c r="L1549">
        <v>25104</v>
      </c>
      <c r="M1549" s="114" t="s">
        <v>3656</v>
      </c>
      <c r="N1549" s="114" t="s">
        <v>658</v>
      </c>
      <c r="V1549" s="114" t="s">
        <v>1762</v>
      </c>
      <c r="W1549">
        <v>6708</v>
      </c>
    </row>
    <row r="1550" spans="7:23" ht="12.75">
      <c r="G1550">
        <v>6673</v>
      </c>
      <c r="H1550" s="114" t="s">
        <v>1721</v>
      </c>
      <c r="I1550" s="114" t="s">
        <v>677</v>
      </c>
      <c r="L1550">
        <v>25105</v>
      </c>
      <c r="M1550" s="114" t="s">
        <v>3657</v>
      </c>
      <c r="N1550" s="114" t="s">
        <v>658</v>
      </c>
      <c r="V1550" s="114" t="s">
        <v>1763</v>
      </c>
      <c r="W1550">
        <v>6709</v>
      </c>
    </row>
    <row r="1551" spans="7:23" ht="12.75">
      <c r="G1551">
        <v>6674</v>
      </c>
      <c r="H1551" s="114" t="s">
        <v>1722</v>
      </c>
      <c r="I1551" s="114" t="s">
        <v>677</v>
      </c>
      <c r="L1551">
        <v>25106</v>
      </c>
      <c r="M1551" s="114" t="s">
        <v>3658</v>
      </c>
      <c r="N1551" s="114" t="s">
        <v>658</v>
      </c>
      <c r="V1551" s="114" t="s">
        <v>1764</v>
      </c>
      <c r="W1551">
        <v>213870</v>
      </c>
    </row>
    <row r="1552" spans="7:23" ht="12.75">
      <c r="G1552">
        <v>56266</v>
      </c>
      <c r="H1552" s="114" t="s">
        <v>1723</v>
      </c>
      <c r="I1552" s="114" t="s">
        <v>677</v>
      </c>
      <c r="L1552">
        <v>25107</v>
      </c>
      <c r="M1552" s="114" t="s">
        <v>3659</v>
      </c>
      <c r="N1552" s="114" t="s">
        <v>658</v>
      </c>
      <c r="V1552" s="114" t="s">
        <v>1765</v>
      </c>
      <c r="W1552">
        <v>6710</v>
      </c>
    </row>
    <row r="1553" spans="7:23" ht="12.75">
      <c r="G1553">
        <v>377602</v>
      </c>
      <c r="H1553" s="114" t="s">
        <v>5169</v>
      </c>
      <c r="I1553" s="114" t="s">
        <v>677</v>
      </c>
      <c r="L1553">
        <v>25108</v>
      </c>
      <c r="M1553" s="114" t="s">
        <v>3660</v>
      </c>
      <c r="N1553" s="114" t="s">
        <v>658</v>
      </c>
      <c r="V1553" s="114" t="s">
        <v>1766</v>
      </c>
      <c r="W1553">
        <v>6711</v>
      </c>
    </row>
    <row r="1554" spans="7:23" ht="12.75">
      <c r="G1554">
        <v>377630</v>
      </c>
      <c r="H1554" s="114" t="s">
        <v>5170</v>
      </c>
      <c r="I1554" s="114" t="s">
        <v>677</v>
      </c>
      <c r="L1554">
        <v>25109</v>
      </c>
      <c r="M1554" s="114" t="s">
        <v>3661</v>
      </c>
      <c r="N1554" s="114" t="s">
        <v>658</v>
      </c>
      <c r="V1554" s="114" t="s">
        <v>1767</v>
      </c>
      <c r="W1554">
        <v>6712</v>
      </c>
    </row>
    <row r="1555" spans="7:23" ht="12.75">
      <c r="G1555">
        <v>416873</v>
      </c>
      <c r="H1555" s="114" t="s">
        <v>5171</v>
      </c>
      <c r="I1555" s="114" t="s">
        <v>677</v>
      </c>
      <c r="L1555">
        <v>25110</v>
      </c>
      <c r="M1555" s="114" t="s">
        <v>3662</v>
      </c>
      <c r="N1555" s="114" t="s">
        <v>658</v>
      </c>
      <c r="V1555" s="114" t="s">
        <v>1768</v>
      </c>
      <c r="W1555">
        <v>6713</v>
      </c>
    </row>
    <row r="1556" spans="7:23" ht="12.75">
      <c r="G1556">
        <v>411685</v>
      </c>
      <c r="H1556" s="114" t="s">
        <v>5172</v>
      </c>
      <c r="I1556" s="114" t="s">
        <v>677</v>
      </c>
      <c r="L1556">
        <v>25111</v>
      </c>
      <c r="M1556" s="114" t="s">
        <v>3663</v>
      </c>
      <c r="N1556" s="114" t="s">
        <v>658</v>
      </c>
      <c r="V1556" s="114" t="s">
        <v>1769</v>
      </c>
      <c r="W1556">
        <v>166266</v>
      </c>
    </row>
    <row r="1557" spans="7:23" ht="12.75">
      <c r="G1557">
        <v>411681</v>
      </c>
      <c r="H1557" s="114" t="s">
        <v>5173</v>
      </c>
      <c r="I1557" s="114" t="s">
        <v>677</v>
      </c>
      <c r="L1557">
        <v>25112</v>
      </c>
      <c r="M1557" s="114" t="s">
        <v>3664</v>
      </c>
      <c r="N1557" s="114" t="s">
        <v>658</v>
      </c>
      <c r="V1557" s="114" t="s">
        <v>1770</v>
      </c>
      <c r="W1557">
        <v>6714</v>
      </c>
    </row>
    <row r="1558" spans="7:23" ht="12.75">
      <c r="G1558">
        <v>411677</v>
      </c>
      <c r="H1558" s="114" t="s">
        <v>5174</v>
      </c>
      <c r="I1558" s="114" t="s">
        <v>677</v>
      </c>
      <c r="L1558">
        <v>25113</v>
      </c>
      <c r="M1558" s="114" t="s">
        <v>3665</v>
      </c>
      <c r="N1558" s="114" t="s">
        <v>658</v>
      </c>
      <c r="V1558" s="114" t="s">
        <v>1771</v>
      </c>
      <c r="W1558">
        <v>6715</v>
      </c>
    </row>
    <row r="1559" spans="7:23" ht="12.75">
      <c r="G1559">
        <v>411673</v>
      </c>
      <c r="H1559" s="114" t="s">
        <v>5175</v>
      </c>
      <c r="I1559" s="114" t="s">
        <v>677</v>
      </c>
      <c r="L1559">
        <v>25114</v>
      </c>
      <c r="M1559" s="114" t="s">
        <v>3666</v>
      </c>
      <c r="N1559" s="114" t="s">
        <v>658</v>
      </c>
      <c r="V1559" s="114" t="s">
        <v>1772</v>
      </c>
      <c r="W1559">
        <v>6716</v>
      </c>
    </row>
    <row r="1560" spans="7:23" ht="12.75">
      <c r="G1560">
        <v>377626</v>
      </c>
      <c r="H1560" s="114" t="s">
        <v>5176</v>
      </c>
      <c r="I1560" s="114" t="s">
        <v>677</v>
      </c>
      <c r="L1560">
        <v>25115</v>
      </c>
      <c r="M1560" s="114" t="s">
        <v>3667</v>
      </c>
      <c r="N1560" s="114" t="s">
        <v>658</v>
      </c>
      <c r="V1560" s="114" t="s">
        <v>1773</v>
      </c>
      <c r="W1560">
        <v>6717</v>
      </c>
    </row>
    <row r="1561" spans="7:23" ht="12.75">
      <c r="G1561">
        <v>377622</v>
      </c>
      <c r="H1561" s="114" t="s">
        <v>5177</v>
      </c>
      <c r="I1561" s="114" t="s">
        <v>677</v>
      </c>
      <c r="L1561">
        <v>25116</v>
      </c>
      <c r="M1561" s="114" t="s">
        <v>3668</v>
      </c>
      <c r="N1561" s="114" t="s">
        <v>658</v>
      </c>
      <c r="V1561" s="114" t="s">
        <v>1774</v>
      </c>
      <c r="W1561">
        <v>292270</v>
      </c>
    </row>
    <row r="1562" spans="7:23" ht="12.75">
      <c r="G1562">
        <v>377618</v>
      </c>
      <c r="H1562" s="114" t="s">
        <v>5178</v>
      </c>
      <c r="I1562" s="114" t="s">
        <v>677</v>
      </c>
      <c r="L1562">
        <v>25117</v>
      </c>
      <c r="M1562" s="114" t="s">
        <v>3669</v>
      </c>
      <c r="N1562" s="114" t="s">
        <v>658</v>
      </c>
      <c r="V1562" s="114" t="s">
        <v>5201</v>
      </c>
      <c r="W1562">
        <v>404870</v>
      </c>
    </row>
    <row r="1563" spans="7:23" ht="12.75">
      <c r="G1563">
        <v>377614</v>
      </c>
      <c r="H1563" s="114" t="s">
        <v>5179</v>
      </c>
      <c r="I1563" s="114" t="s">
        <v>677</v>
      </c>
      <c r="L1563">
        <v>25118</v>
      </c>
      <c r="M1563" s="114" t="s">
        <v>3670</v>
      </c>
      <c r="N1563" s="114" t="s">
        <v>658</v>
      </c>
      <c r="V1563" s="114" t="s">
        <v>1775</v>
      </c>
      <c r="W1563">
        <v>6718</v>
      </c>
    </row>
    <row r="1564" spans="7:23" ht="12.75">
      <c r="G1564">
        <v>377610</v>
      </c>
      <c r="H1564" s="114" t="s">
        <v>5180</v>
      </c>
      <c r="I1564" s="114" t="s">
        <v>677</v>
      </c>
      <c r="L1564">
        <v>25119</v>
      </c>
      <c r="M1564" s="114" t="s">
        <v>3671</v>
      </c>
      <c r="N1564" s="114" t="s">
        <v>658</v>
      </c>
      <c r="V1564" s="114" t="s">
        <v>1776</v>
      </c>
      <c r="W1564">
        <v>273870</v>
      </c>
    </row>
    <row r="1565" spans="7:23" ht="12.75">
      <c r="G1565">
        <v>229869</v>
      </c>
      <c r="H1565" s="114" t="s">
        <v>1724</v>
      </c>
      <c r="I1565" s="114" t="s">
        <v>677</v>
      </c>
      <c r="L1565">
        <v>25120</v>
      </c>
      <c r="M1565" s="114" t="s">
        <v>3672</v>
      </c>
      <c r="N1565" s="114" t="s">
        <v>658</v>
      </c>
      <c r="V1565" s="114" t="s">
        <v>1777</v>
      </c>
      <c r="W1565">
        <v>6719</v>
      </c>
    </row>
    <row r="1566" spans="7:23" ht="12.75">
      <c r="G1566">
        <v>349696</v>
      </c>
      <c r="H1566" s="114" t="s">
        <v>4812</v>
      </c>
      <c r="I1566" s="114" t="s">
        <v>677</v>
      </c>
      <c r="L1566">
        <v>25121</v>
      </c>
      <c r="M1566" s="114" t="s">
        <v>3673</v>
      </c>
      <c r="N1566" s="114" t="s">
        <v>658</v>
      </c>
      <c r="V1566" s="114" t="s">
        <v>1778</v>
      </c>
      <c r="W1566">
        <v>6720</v>
      </c>
    </row>
    <row r="1567" spans="7:23" ht="12.75">
      <c r="G1567">
        <v>6675</v>
      </c>
      <c r="H1567" s="114" t="s">
        <v>1725</v>
      </c>
      <c r="I1567" s="114" t="s">
        <v>677</v>
      </c>
      <c r="L1567">
        <v>25122</v>
      </c>
      <c r="M1567" s="114" t="s">
        <v>3674</v>
      </c>
      <c r="N1567" s="114" t="s">
        <v>658</v>
      </c>
      <c r="V1567" s="114" t="s">
        <v>1779</v>
      </c>
      <c r="W1567">
        <v>81468</v>
      </c>
    </row>
    <row r="1568" spans="7:23" ht="12.75">
      <c r="G1568">
        <v>6676</v>
      </c>
      <c r="H1568" s="114" t="s">
        <v>1726</v>
      </c>
      <c r="I1568" s="114" t="s">
        <v>677</v>
      </c>
      <c r="L1568">
        <v>25123</v>
      </c>
      <c r="M1568" s="114" t="s">
        <v>3675</v>
      </c>
      <c r="N1568" s="114" t="s">
        <v>658</v>
      </c>
      <c r="V1568" s="114" t="s">
        <v>1780</v>
      </c>
      <c r="W1568">
        <v>281870</v>
      </c>
    </row>
    <row r="1569" spans="7:23" ht="12.75">
      <c r="G1569">
        <v>6677</v>
      </c>
      <c r="H1569" s="114" t="s">
        <v>1727</v>
      </c>
      <c r="I1569" s="114" t="s">
        <v>677</v>
      </c>
      <c r="L1569">
        <v>25124</v>
      </c>
      <c r="M1569" s="114" t="s">
        <v>3676</v>
      </c>
      <c r="N1569" s="114" t="s">
        <v>658</v>
      </c>
      <c r="V1569" s="114" t="s">
        <v>5202</v>
      </c>
      <c r="W1569">
        <v>401669</v>
      </c>
    </row>
    <row r="1570" spans="7:23" ht="12.75">
      <c r="G1570">
        <v>373485</v>
      </c>
      <c r="H1570" s="114" t="s">
        <v>5181</v>
      </c>
      <c r="I1570" s="114" t="s">
        <v>677</v>
      </c>
      <c r="L1570">
        <v>25125</v>
      </c>
      <c r="M1570" s="114" t="s">
        <v>3677</v>
      </c>
      <c r="N1570" s="114" t="s">
        <v>658</v>
      </c>
      <c r="V1570" s="114" t="s">
        <v>1781</v>
      </c>
      <c r="W1570">
        <v>301471</v>
      </c>
    </row>
    <row r="1571" spans="7:23" ht="12.75">
      <c r="G1571">
        <v>373481</v>
      </c>
      <c r="H1571" s="114" t="s">
        <v>5182</v>
      </c>
      <c r="I1571" s="114" t="s">
        <v>677</v>
      </c>
      <c r="L1571">
        <v>25126</v>
      </c>
      <c r="M1571" s="114" t="s">
        <v>3678</v>
      </c>
      <c r="N1571" s="114" t="s">
        <v>658</v>
      </c>
      <c r="V1571" s="114" t="s">
        <v>1782</v>
      </c>
      <c r="W1571">
        <v>6721</v>
      </c>
    </row>
    <row r="1572" spans="7:23" ht="12.75">
      <c r="G1572">
        <v>373477</v>
      </c>
      <c r="H1572" s="114" t="s">
        <v>5183</v>
      </c>
      <c r="I1572" s="114" t="s">
        <v>677</v>
      </c>
      <c r="L1572">
        <v>25127</v>
      </c>
      <c r="M1572" s="114" t="s">
        <v>3679</v>
      </c>
      <c r="N1572" s="114" t="s">
        <v>658</v>
      </c>
      <c r="V1572" s="114" t="s">
        <v>1783</v>
      </c>
      <c r="W1572">
        <v>6722</v>
      </c>
    </row>
    <row r="1573" spans="7:23" ht="12.75">
      <c r="G1573">
        <v>373473</v>
      </c>
      <c r="H1573" s="114" t="s">
        <v>5184</v>
      </c>
      <c r="I1573" s="114" t="s">
        <v>677</v>
      </c>
      <c r="L1573">
        <v>25128</v>
      </c>
      <c r="M1573" s="114" t="s">
        <v>3680</v>
      </c>
      <c r="N1573" s="114" t="s">
        <v>658</v>
      </c>
      <c r="V1573" s="114" t="s">
        <v>1784</v>
      </c>
      <c r="W1573">
        <v>178294</v>
      </c>
    </row>
    <row r="1574" spans="7:23" ht="12.75">
      <c r="G1574">
        <v>373670</v>
      </c>
      <c r="H1574" s="114" t="s">
        <v>5185</v>
      </c>
      <c r="I1574" s="114" t="s">
        <v>677</v>
      </c>
      <c r="L1574">
        <v>25129</v>
      </c>
      <c r="M1574" s="114" t="s">
        <v>3684</v>
      </c>
      <c r="N1574" s="114" t="s">
        <v>658</v>
      </c>
      <c r="V1574" s="114" t="s">
        <v>1785</v>
      </c>
      <c r="W1574">
        <v>6723</v>
      </c>
    </row>
    <row r="1575" spans="7:23" ht="12.75">
      <c r="G1575">
        <v>6678</v>
      </c>
      <c r="H1575" s="114" t="s">
        <v>1728</v>
      </c>
      <c r="I1575" s="114" t="s">
        <v>677</v>
      </c>
      <c r="L1575">
        <v>25130</v>
      </c>
      <c r="M1575" s="114" t="s">
        <v>3685</v>
      </c>
      <c r="N1575" s="114" t="s">
        <v>658</v>
      </c>
      <c r="V1575" s="114" t="s">
        <v>1786</v>
      </c>
      <c r="W1575">
        <v>6724</v>
      </c>
    </row>
    <row r="1576" spans="7:23" ht="12.75">
      <c r="G1576">
        <v>6679</v>
      </c>
      <c r="H1576" s="114" t="s">
        <v>1729</v>
      </c>
      <c r="I1576" s="114" t="s">
        <v>677</v>
      </c>
      <c r="L1576">
        <v>25131</v>
      </c>
      <c r="M1576" s="114" t="s">
        <v>3687</v>
      </c>
      <c r="N1576" s="114" t="s">
        <v>658</v>
      </c>
      <c r="V1576" s="114" t="s">
        <v>1787</v>
      </c>
      <c r="W1576">
        <v>205275</v>
      </c>
    </row>
    <row r="1577" spans="7:23" ht="12.75">
      <c r="G1577">
        <v>6680</v>
      </c>
      <c r="H1577" s="114" t="s">
        <v>1730</v>
      </c>
      <c r="I1577" s="114" t="s">
        <v>677</v>
      </c>
      <c r="L1577">
        <v>25132</v>
      </c>
      <c r="M1577" s="114" t="s">
        <v>3688</v>
      </c>
      <c r="N1577" s="114" t="s">
        <v>658</v>
      </c>
      <c r="V1577" s="114" t="s">
        <v>1788</v>
      </c>
      <c r="W1577">
        <v>205271</v>
      </c>
    </row>
    <row r="1578" spans="7:23" ht="12.75">
      <c r="G1578">
        <v>400477</v>
      </c>
      <c r="H1578" s="114" t="s">
        <v>5186</v>
      </c>
      <c r="I1578" s="114" t="s">
        <v>677</v>
      </c>
      <c r="L1578">
        <v>25133</v>
      </c>
      <c r="M1578" s="114" t="s">
        <v>3689</v>
      </c>
      <c r="N1578" s="114" t="s">
        <v>658</v>
      </c>
      <c r="V1578" s="114" t="s">
        <v>1789</v>
      </c>
      <c r="W1578">
        <v>6725</v>
      </c>
    </row>
    <row r="1579" spans="7:23" ht="12.75">
      <c r="G1579">
        <v>6681</v>
      </c>
      <c r="H1579" s="114" t="s">
        <v>1731</v>
      </c>
      <c r="I1579" s="114" t="s">
        <v>677</v>
      </c>
      <c r="L1579">
        <v>25134</v>
      </c>
      <c r="M1579" s="114" t="s">
        <v>3690</v>
      </c>
      <c r="N1579" s="114" t="s">
        <v>658</v>
      </c>
      <c r="V1579" s="114" t="s">
        <v>1790</v>
      </c>
      <c r="W1579">
        <v>6726</v>
      </c>
    </row>
    <row r="1580" spans="7:23" ht="12.75">
      <c r="G1580">
        <v>6682</v>
      </c>
      <c r="H1580" s="114" t="s">
        <v>1732</v>
      </c>
      <c r="I1580" s="114" t="s">
        <v>677</v>
      </c>
      <c r="L1580">
        <v>25135</v>
      </c>
      <c r="M1580" s="114" t="s">
        <v>3692</v>
      </c>
      <c r="N1580" s="114" t="s">
        <v>658</v>
      </c>
      <c r="V1580" s="114" t="s">
        <v>1791</v>
      </c>
      <c r="W1580">
        <v>18671</v>
      </c>
    </row>
    <row r="1581" spans="7:23" ht="12.75">
      <c r="G1581">
        <v>6683</v>
      </c>
      <c r="H1581" s="114" t="s">
        <v>1733</v>
      </c>
      <c r="I1581" s="114" t="s">
        <v>677</v>
      </c>
      <c r="L1581">
        <v>25136</v>
      </c>
      <c r="M1581" s="114" t="s">
        <v>3693</v>
      </c>
      <c r="N1581" s="114" t="s">
        <v>658</v>
      </c>
      <c r="V1581" s="114" t="s">
        <v>1792</v>
      </c>
      <c r="W1581">
        <v>6727</v>
      </c>
    </row>
    <row r="1582" spans="7:23" ht="12.75">
      <c r="G1582">
        <v>6684</v>
      </c>
      <c r="H1582" s="114" t="s">
        <v>1734</v>
      </c>
      <c r="I1582" s="114" t="s">
        <v>677</v>
      </c>
      <c r="L1582">
        <v>25137</v>
      </c>
      <c r="M1582" s="114" t="s">
        <v>3694</v>
      </c>
      <c r="N1582" s="114" t="s">
        <v>658</v>
      </c>
      <c r="V1582" s="114" t="s">
        <v>1793</v>
      </c>
      <c r="W1582">
        <v>6728</v>
      </c>
    </row>
    <row r="1583" spans="7:23" ht="12.75">
      <c r="G1583">
        <v>6685</v>
      </c>
      <c r="H1583" s="114" t="s">
        <v>1735</v>
      </c>
      <c r="I1583" s="114" t="s">
        <v>677</v>
      </c>
      <c r="L1583">
        <v>25138</v>
      </c>
      <c r="M1583" s="114" t="s">
        <v>3695</v>
      </c>
      <c r="N1583" s="114" t="s">
        <v>658</v>
      </c>
      <c r="V1583" s="114" t="s">
        <v>5203</v>
      </c>
      <c r="W1583">
        <v>398869</v>
      </c>
    </row>
    <row r="1584" spans="7:23" ht="12.75">
      <c r="G1584">
        <v>6686</v>
      </c>
      <c r="H1584" s="114" t="s">
        <v>1736</v>
      </c>
      <c r="I1584" s="114" t="s">
        <v>677</v>
      </c>
      <c r="L1584">
        <v>25139</v>
      </c>
      <c r="M1584" s="114" t="s">
        <v>3697</v>
      </c>
      <c r="N1584" s="114" t="s">
        <v>658</v>
      </c>
      <c r="V1584" s="114" t="s">
        <v>1794</v>
      </c>
      <c r="W1584">
        <v>6729</v>
      </c>
    </row>
    <row r="1585" spans="7:23" ht="12.75">
      <c r="G1585">
        <v>400481</v>
      </c>
      <c r="H1585" s="114" t="s">
        <v>5187</v>
      </c>
      <c r="I1585" s="114" t="s">
        <v>677</v>
      </c>
      <c r="L1585">
        <v>25140</v>
      </c>
      <c r="M1585" s="114" t="s">
        <v>3699</v>
      </c>
      <c r="N1585" s="114" t="s">
        <v>658</v>
      </c>
      <c r="V1585" s="114" t="s">
        <v>1795</v>
      </c>
      <c r="W1585">
        <v>6730</v>
      </c>
    </row>
    <row r="1586" spans="7:23" ht="12.75">
      <c r="G1586">
        <v>6687</v>
      </c>
      <c r="H1586" s="114" t="s">
        <v>1737</v>
      </c>
      <c r="I1586" s="114" t="s">
        <v>677</v>
      </c>
      <c r="L1586">
        <v>25141</v>
      </c>
      <c r="M1586" s="114" t="s">
        <v>3700</v>
      </c>
      <c r="N1586" s="114" t="s">
        <v>658</v>
      </c>
      <c r="V1586" s="114" t="s">
        <v>5204</v>
      </c>
      <c r="W1586">
        <v>375075</v>
      </c>
    </row>
    <row r="1587" spans="7:23" ht="12.75">
      <c r="G1587">
        <v>6688</v>
      </c>
      <c r="H1587" s="114" t="s">
        <v>1738</v>
      </c>
      <c r="I1587" s="114" t="s">
        <v>677</v>
      </c>
      <c r="L1587">
        <v>25142</v>
      </c>
      <c r="M1587" s="114" t="s">
        <v>3704</v>
      </c>
      <c r="N1587" s="114" t="s">
        <v>658</v>
      </c>
      <c r="V1587" s="114" t="s">
        <v>5205</v>
      </c>
      <c r="W1587">
        <v>375071</v>
      </c>
    </row>
    <row r="1588" spans="7:23" ht="12.75">
      <c r="G1588">
        <v>6689</v>
      </c>
      <c r="H1588" s="114" t="s">
        <v>1739</v>
      </c>
      <c r="I1588" s="114" t="s">
        <v>677</v>
      </c>
      <c r="L1588">
        <v>25143</v>
      </c>
      <c r="M1588" s="114" t="s">
        <v>3705</v>
      </c>
      <c r="N1588" s="114" t="s">
        <v>658</v>
      </c>
      <c r="V1588" s="114" t="s">
        <v>1796</v>
      </c>
      <c r="W1588">
        <v>6731</v>
      </c>
    </row>
    <row r="1589" spans="7:23" ht="12.75">
      <c r="G1589">
        <v>6690</v>
      </c>
      <c r="H1589" s="114" t="s">
        <v>1740</v>
      </c>
      <c r="I1589" s="114" t="s">
        <v>677</v>
      </c>
      <c r="L1589">
        <v>25144</v>
      </c>
      <c r="M1589" s="114" t="s">
        <v>3707</v>
      </c>
      <c r="N1589" s="114" t="s">
        <v>658</v>
      </c>
      <c r="V1589" s="114" t="s">
        <v>1797</v>
      </c>
      <c r="W1589">
        <v>6732</v>
      </c>
    </row>
    <row r="1590" spans="7:23" ht="12.75">
      <c r="G1590">
        <v>6691</v>
      </c>
      <c r="H1590" s="114" t="s">
        <v>1741</v>
      </c>
      <c r="I1590" s="114" t="s">
        <v>677</v>
      </c>
      <c r="L1590">
        <v>25145</v>
      </c>
      <c r="M1590" s="114" t="s">
        <v>3708</v>
      </c>
      <c r="N1590" s="114" t="s">
        <v>658</v>
      </c>
      <c r="V1590" s="114" t="s">
        <v>1798</v>
      </c>
      <c r="W1590">
        <v>6733</v>
      </c>
    </row>
    <row r="1591" spans="7:23" ht="12.75">
      <c r="G1591">
        <v>6692</v>
      </c>
      <c r="H1591" s="114" t="s">
        <v>1742</v>
      </c>
      <c r="I1591" s="114" t="s">
        <v>677</v>
      </c>
      <c r="L1591">
        <v>25146</v>
      </c>
      <c r="M1591" s="114" t="s">
        <v>3711</v>
      </c>
      <c r="N1591" s="114" t="s">
        <v>658</v>
      </c>
      <c r="V1591" s="114" t="s">
        <v>1799</v>
      </c>
      <c r="W1591">
        <v>6734</v>
      </c>
    </row>
    <row r="1592" spans="7:23" ht="12.75">
      <c r="G1592">
        <v>18669</v>
      </c>
      <c r="H1592" s="114" t="s">
        <v>1743</v>
      </c>
      <c r="I1592" s="114" t="s">
        <v>677</v>
      </c>
      <c r="L1592">
        <v>25147</v>
      </c>
      <c r="M1592" s="114" t="s">
        <v>3712</v>
      </c>
      <c r="N1592" s="114" t="s">
        <v>658</v>
      </c>
      <c r="V1592" s="114" t="s">
        <v>1800</v>
      </c>
      <c r="W1592">
        <v>6735</v>
      </c>
    </row>
    <row r="1593" spans="7:23" ht="12.75">
      <c r="G1593">
        <v>6693</v>
      </c>
      <c r="H1593" s="114" t="s">
        <v>1744</v>
      </c>
      <c r="I1593" s="114" t="s">
        <v>677</v>
      </c>
      <c r="L1593">
        <v>25148</v>
      </c>
      <c r="M1593" s="114" t="s">
        <v>1791</v>
      </c>
      <c r="N1593" s="114" t="s">
        <v>658</v>
      </c>
      <c r="V1593" s="114" t="s">
        <v>5206</v>
      </c>
      <c r="W1593">
        <v>398873</v>
      </c>
    </row>
    <row r="1594" spans="7:23" ht="12.75">
      <c r="G1594">
        <v>6694</v>
      </c>
      <c r="H1594" s="114" t="s">
        <v>1745</v>
      </c>
      <c r="I1594" s="114" t="s">
        <v>677</v>
      </c>
      <c r="L1594">
        <v>25149</v>
      </c>
      <c r="M1594" s="114" t="s">
        <v>3713</v>
      </c>
      <c r="N1594" s="114" t="s">
        <v>658</v>
      </c>
      <c r="V1594" s="114" t="s">
        <v>1801</v>
      </c>
      <c r="W1594">
        <v>6736</v>
      </c>
    </row>
    <row r="1595" spans="7:23" ht="12.75">
      <c r="G1595">
        <v>6695</v>
      </c>
      <c r="H1595" s="114" t="s">
        <v>1746</v>
      </c>
      <c r="I1595" s="114" t="s">
        <v>677</v>
      </c>
      <c r="L1595">
        <v>25150</v>
      </c>
      <c r="M1595" s="114" t="s">
        <v>3714</v>
      </c>
      <c r="N1595" s="114" t="s">
        <v>658</v>
      </c>
      <c r="V1595" s="114" t="s">
        <v>1802</v>
      </c>
      <c r="W1595">
        <v>6737</v>
      </c>
    </row>
    <row r="1596" spans="7:23" ht="12.75">
      <c r="G1596">
        <v>6696</v>
      </c>
      <c r="H1596" s="114" t="s">
        <v>1747</v>
      </c>
      <c r="I1596" s="114" t="s">
        <v>677</v>
      </c>
      <c r="L1596">
        <v>25151</v>
      </c>
      <c r="M1596" s="114" t="s">
        <v>3715</v>
      </c>
      <c r="N1596" s="114" t="s">
        <v>658</v>
      </c>
      <c r="V1596" s="114" t="s">
        <v>1803</v>
      </c>
      <c r="W1596">
        <v>6738</v>
      </c>
    </row>
    <row r="1597" spans="7:23" ht="12.75">
      <c r="G1597">
        <v>6697</v>
      </c>
      <c r="H1597" s="114" t="s">
        <v>1748</v>
      </c>
      <c r="I1597" s="114" t="s">
        <v>677</v>
      </c>
      <c r="L1597">
        <v>25152</v>
      </c>
      <c r="M1597" s="114" t="s">
        <v>3716</v>
      </c>
      <c r="N1597" s="114" t="s">
        <v>658</v>
      </c>
      <c r="V1597" s="114" t="s">
        <v>1804</v>
      </c>
      <c r="W1597">
        <v>6739</v>
      </c>
    </row>
    <row r="1598" spans="7:23" ht="12.75">
      <c r="G1598">
        <v>6698</v>
      </c>
      <c r="H1598" s="114" t="s">
        <v>1749</v>
      </c>
      <c r="I1598" s="114" t="s">
        <v>677</v>
      </c>
      <c r="L1598">
        <v>25153</v>
      </c>
      <c r="M1598" s="114" t="s">
        <v>3717</v>
      </c>
      <c r="N1598" s="114" t="s">
        <v>658</v>
      </c>
      <c r="V1598" s="114" t="s">
        <v>1805</v>
      </c>
      <c r="W1598">
        <v>6740</v>
      </c>
    </row>
    <row r="1599" spans="7:23" ht="12.75">
      <c r="G1599">
        <v>6699</v>
      </c>
      <c r="H1599" s="114" t="s">
        <v>1750</v>
      </c>
      <c r="I1599" s="114" t="s">
        <v>677</v>
      </c>
      <c r="L1599">
        <v>25154</v>
      </c>
      <c r="M1599" s="114" t="s">
        <v>3718</v>
      </c>
      <c r="N1599" s="114" t="s">
        <v>658</v>
      </c>
      <c r="V1599" s="114" t="s">
        <v>1806</v>
      </c>
      <c r="W1599">
        <v>6741</v>
      </c>
    </row>
    <row r="1600" spans="7:23" ht="12.75">
      <c r="G1600">
        <v>374115</v>
      </c>
      <c r="H1600" s="114" t="s">
        <v>5188</v>
      </c>
      <c r="I1600" s="114" t="s">
        <v>677</v>
      </c>
      <c r="L1600">
        <v>25155</v>
      </c>
      <c r="M1600" s="114" t="s">
        <v>3719</v>
      </c>
      <c r="N1600" s="114" t="s">
        <v>658</v>
      </c>
      <c r="V1600" s="114" t="s">
        <v>1807</v>
      </c>
      <c r="W1600">
        <v>6742</v>
      </c>
    </row>
    <row r="1601" spans="7:23" ht="12.75">
      <c r="G1601">
        <v>374111</v>
      </c>
      <c r="H1601" s="114" t="s">
        <v>5189</v>
      </c>
      <c r="I1601" s="114" t="s">
        <v>677</v>
      </c>
      <c r="L1601">
        <v>25156</v>
      </c>
      <c r="M1601" s="114" t="s">
        <v>3720</v>
      </c>
      <c r="N1601" s="114" t="s">
        <v>658</v>
      </c>
      <c r="V1601" s="114" t="s">
        <v>5207</v>
      </c>
      <c r="W1601">
        <v>398877</v>
      </c>
    </row>
    <row r="1602" spans="7:23" ht="12.75">
      <c r="G1602">
        <v>374107</v>
      </c>
      <c r="H1602" s="114" t="s">
        <v>5190</v>
      </c>
      <c r="I1602" s="114" t="s">
        <v>677</v>
      </c>
      <c r="L1602">
        <v>25157</v>
      </c>
      <c r="M1602" s="114" t="s">
        <v>3721</v>
      </c>
      <c r="N1602" s="114" t="s">
        <v>658</v>
      </c>
      <c r="V1602" s="114" t="s">
        <v>1808</v>
      </c>
      <c r="W1602">
        <v>6743</v>
      </c>
    </row>
    <row r="1603" spans="7:23" ht="12.75">
      <c r="G1603">
        <v>374103</v>
      </c>
      <c r="H1603" s="114" t="s">
        <v>5191</v>
      </c>
      <c r="I1603" s="114" t="s">
        <v>677</v>
      </c>
      <c r="L1603">
        <v>25158</v>
      </c>
      <c r="M1603" s="114" t="s">
        <v>3722</v>
      </c>
      <c r="N1603" s="114" t="s">
        <v>658</v>
      </c>
      <c r="V1603" s="114" t="s">
        <v>1809</v>
      </c>
      <c r="W1603">
        <v>6744</v>
      </c>
    </row>
    <row r="1604" spans="7:23" ht="12.75">
      <c r="G1604">
        <v>374099</v>
      </c>
      <c r="H1604" s="114" t="s">
        <v>5192</v>
      </c>
      <c r="I1604" s="114" t="s">
        <v>677</v>
      </c>
      <c r="L1604">
        <v>25159</v>
      </c>
      <c r="M1604" s="114" t="s">
        <v>3723</v>
      </c>
      <c r="N1604" s="114" t="s">
        <v>658</v>
      </c>
      <c r="V1604" s="114" t="s">
        <v>1810</v>
      </c>
      <c r="W1604">
        <v>6745</v>
      </c>
    </row>
    <row r="1605" spans="7:23" ht="12.75">
      <c r="G1605">
        <v>374095</v>
      </c>
      <c r="H1605" s="114" t="s">
        <v>5193</v>
      </c>
      <c r="I1605" s="114" t="s">
        <v>677</v>
      </c>
      <c r="L1605">
        <v>25160</v>
      </c>
      <c r="M1605" s="114" t="s">
        <v>3724</v>
      </c>
      <c r="N1605" s="114" t="s">
        <v>658</v>
      </c>
      <c r="V1605" s="114" t="s">
        <v>1811</v>
      </c>
      <c r="W1605">
        <v>6746</v>
      </c>
    </row>
    <row r="1606" spans="7:23" ht="12.75">
      <c r="G1606">
        <v>374091</v>
      </c>
      <c r="H1606" s="114" t="s">
        <v>5194</v>
      </c>
      <c r="I1606" s="114" t="s">
        <v>677</v>
      </c>
      <c r="L1606">
        <v>25161</v>
      </c>
      <c r="M1606" s="114" t="s">
        <v>3725</v>
      </c>
      <c r="N1606" s="114" t="s">
        <v>658</v>
      </c>
      <c r="V1606" s="114" t="s">
        <v>1812</v>
      </c>
      <c r="W1606">
        <v>6747</v>
      </c>
    </row>
    <row r="1607" spans="7:23" ht="12.75">
      <c r="G1607">
        <v>374087</v>
      </c>
      <c r="H1607" s="114" t="s">
        <v>5195</v>
      </c>
      <c r="I1607" s="114" t="s">
        <v>677</v>
      </c>
      <c r="L1607">
        <v>25162</v>
      </c>
      <c r="M1607" s="114" t="s">
        <v>3726</v>
      </c>
      <c r="N1607" s="114" t="s">
        <v>658</v>
      </c>
      <c r="V1607" s="114" t="s">
        <v>1813</v>
      </c>
      <c r="W1607">
        <v>6748</v>
      </c>
    </row>
    <row r="1608" spans="7:23" ht="12.75">
      <c r="G1608">
        <v>374083</v>
      </c>
      <c r="H1608" s="114" t="s">
        <v>5196</v>
      </c>
      <c r="I1608" s="114" t="s">
        <v>677</v>
      </c>
      <c r="L1608">
        <v>25163</v>
      </c>
      <c r="M1608" s="114" t="s">
        <v>3727</v>
      </c>
      <c r="N1608" s="114" t="s">
        <v>658</v>
      </c>
      <c r="V1608" s="114" t="s">
        <v>1814</v>
      </c>
      <c r="W1608">
        <v>6749</v>
      </c>
    </row>
    <row r="1609" spans="7:23" ht="12.75">
      <c r="G1609">
        <v>374079</v>
      </c>
      <c r="H1609" s="114" t="s">
        <v>5197</v>
      </c>
      <c r="I1609" s="114" t="s">
        <v>677</v>
      </c>
      <c r="L1609">
        <v>25164</v>
      </c>
      <c r="M1609" s="114" t="s">
        <v>3728</v>
      </c>
      <c r="N1609" s="114" t="s">
        <v>658</v>
      </c>
      <c r="V1609" s="114" t="s">
        <v>1815</v>
      </c>
      <c r="W1609">
        <v>6750</v>
      </c>
    </row>
    <row r="1610" spans="7:23" ht="12.75">
      <c r="G1610">
        <v>6700</v>
      </c>
      <c r="H1610" s="114" t="s">
        <v>1751</v>
      </c>
      <c r="I1610" s="114" t="s">
        <v>677</v>
      </c>
      <c r="L1610">
        <v>25165</v>
      </c>
      <c r="M1610" s="114" t="s">
        <v>3729</v>
      </c>
      <c r="N1610" s="114" t="s">
        <v>658</v>
      </c>
      <c r="V1610" s="114" t="s">
        <v>5208</v>
      </c>
      <c r="W1610">
        <v>398881</v>
      </c>
    </row>
    <row r="1611" spans="7:23" ht="12.75">
      <c r="G1611">
        <v>6701</v>
      </c>
      <c r="H1611" s="114" t="s">
        <v>1752</v>
      </c>
      <c r="I1611" s="114" t="s">
        <v>677</v>
      </c>
      <c r="L1611">
        <v>25166</v>
      </c>
      <c r="M1611" s="114" t="s">
        <v>3730</v>
      </c>
      <c r="N1611" s="114" t="s">
        <v>658</v>
      </c>
      <c r="V1611" s="114" t="s">
        <v>1816</v>
      </c>
      <c r="W1611">
        <v>6751</v>
      </c>
    </row>
    <row r="1612" spans="7:23" ht="12.75">
      <c r="G1612">
        <v>400485</v>
      </c>
      <c r="H1612" s="114" t="s">
        <v>5198</v>
      </c>
      <c r="I1612" s="114" t="s">
        <v>677</v>
      </c>
      <c r="L1612">
        <v>25167</v>
      </c>
      <c r="M1612" s="114" t="s">
        <v>3731</v>
      </c>
      <c r="N1612" s="114" t="s">
        <v>658</v>
      </c>
      <c r="V1612" s="114" t="s">
        <v>1817</v>
      </c>
      <c r="W1612">
        <v>6752</v>
      </c>
    </row>
    <row r="1613" spans="7:23" ht="12.75">
      <c r="G1613">
        <v>6702</v>
      </c>
      <c r="H1613" s="114" t="s">
        <v>1753</v>
      </c>
      <c r="I1613" s="114" t="s">
        <v>677</v>
      </c>
      <c r="L1613">
        <v>25168</v>
      </c>
      <c r="M1613" s="114" t="s">
        <v>3732</v>
      </c>
      <c r="N1613" s="114" t="s">
        <v>658</v>
      </c>
      <c r="V1613" s="114" t="s">
        <v>1818</v>
      </c>
      <c r="W1613">
        <v>6753</v>
      </c>
    </row>
    <row r="1614" spans="7:23" ht="12.75">
      <c r="G1614">
        <v>6703</v>
      </c>
      <c r="H1614" s="114" t="s">
        <v>1754</v>
      </c>
      <c r="I1614" s="114" t="s">
        <v>677</v>
      </c>
      <c r="L1614">
        <v>25169</v>
      </c>
      <c r="M1614" s="114" t="s">
        <v>3733</v>
      </c>
      <c r="N1614" s="114" t="s">
        <v>658</v>
      </c>
      <c r="V1614" s="114" t="s">
        <v>1819</v>
      </c>
      <c r="W1614">
        <v>6754</v>
      </c>
    </row>
    <row r="1615" spans="7:23" ht="12.75">
      <c r="G1615">
        <v>6704</v>
      </c>
      <c r="H1615" s="114" t="s">
        <v>1755</v>
      </c>
      <c r="I1615" s="114" t="s">
        <v>677</v>
      </c>
      <c r="L1615">
        <v>25170</v>
      </c>
      <c r="M1615" s="114" t="s">
        <v>3734</v>
      </c>
      <c r="N1615" s="114" t="s">
        <v>658</v>
      </c>
      <c r="V1615" s="114" t="s">
        <v>1820</v>
      </c>
      <c r="W1615">
        <v>6755</v>
      </c>
    </row>
    <row r="1616" spans="7:23" ht="12.75">
      <c r="G1616">
        <v>6705</v>
      </c>
      <c r="H1616" s="114" t="s">
        <v>1756</v>
      </c>
      <c r="I1616" s="114" t="s">
        <v>677</v>
      </c>
      <c r="L1616">
        <v>25171</v>
      </c>
      <c r="M1616" s="114" t="s">
        <v>3735</v>
      </c>
      <c r="N1616" s="114" t="s">
        <v>658</v>
      </c>
      <c r="V1616" s="114" t="s">
        <v>1821</v>
      </c>
      <c r="W1616">
        <v>6756</v>
      </c>
    </row>
    <row r="1617" spans="7:23" ht="12.75">
      <c r="G1617">
        <v>6706</v>
      </c>
      <c r="H1617" s="114" t="s">
        <v>1757</v>
      </c>
      <c r="I1617" s="114" t="s">
        <v>677</v>
      </c>
      <c r="L1617">
        <v>25172</v>
      </c>
      <c r="M1617" s="114" t="s">
        <v>3736</v>
      </c>
      <c r="N1617" s="114" t="s">
        <v>658</v>
      </c>
      <c r="V1617" s="114" t="s">
        <v>1822</v>
      </c>
      <c r="W1617">
        <v>6757</v>
      </c>
    </row>
    <row r="1618" spans="7:23" ht="12.75">
      <c r="G1618">
        <v>400489</v>
      </c>
      <c r="H1618" s="114" t="s">
        <v>5199</v>
      </c>
      <c r="I1618" s="114" t="s">
        <v>677</v>
      </c>
      <c r="L1618">
        <v>25173</v>
      </c>
      <c r="M1618" s="114" t="s">
        <v>3737</v>
      </c>
      <c r="N1618" s="114" t="s">
        <v>658</v>
      </c>
      <c r="V1618" s="114" t="s">
        <v>1823</v>
      </c>
      <c r="W1618">
        <v>6758</v>
      </c>
    </row>
    <row r="1619" spans="7:23" ht="12.75">
      <c r="G1619">
        <v>6707</v>
      </c>
      <c r="H1619" s="114" t="s">
        <v>1758</v>
      </c>
      <c r="I1619" s="114" t="s">
        <v>677</v>
      </c>
      <c r="L1619">
        <v>25174</v>
      </c>
      <c r="M1619" s="114" t="s">
        <v>3738</v>
      </c>
      <c r="N1619" s="114" t="s">
        <v>658</v>
      </c>
      <c r="V1619" s="114" t="s">
        <v>1824</v>
      </c>
      <c r="W1619">
        <v>213670</v>
      </c>
    </row>
    <row r="1620" spans="7:23" ht="12.75">
      <c r="G1620">
        <v>415070</v>
      </c>
      <c r="H1620" s="114" t="s">
        <v>5200</v>
      </c>
      <c r="I1620" s="114" t="s">
        <v>677</v>
      </c>
      <c r="L1620">
        <v>25175</v>
      </c>
      <c r="M1620" s="114" t="s">
        <v>3739</v>
      </c>
      <c r="N1620" s="114" t="s">
        <v>658</v>
      </c>
      <c r="V1620" s="114" t="s">
        <v>1825</v>
      </c>
      <c r="W1620">
        <v>55387</v>
      </c>
    </row>
    <row r="1621" spans="7:23" ht="12.75">
      <c r="G1621">
        <v>28466</v>
      </c>
      <c r="H1621" s="114" t="s">
        <v>1759</v>
      </c>
      <c r="I1621" s="114" t="s">
        <v>677</v>
      </c>
      <c r="L1621">
        <v>25176</v>
      </c>
      <c r="M1621" s="114" t="s">
        <v>3740</v>
      </c>
      <c r="N1621" s="114" t="s">
        <v>658</v>
      </c>
      <c r="V1621" s="114" t="s">
        <v>1826</v>
      </c>
      <c r="W1621">
        <v>6759</v>
      </c>
    </row>
    <row r="1622" spans="7:23" ht="12.75">
      <c r="G1622">
        <v>81466</v>
      </c>
      <c r="H1622" s="114" t="s">
        <v>1760</v>
      </c>
      <c r="I1622" s="114" t="s">
        <v>677</v>
      </c>
      <c r="L1622">
        <v>25177</v>
      </c>
      <c r="M1622" s="114" t="s">
        <v>3741</v>
      </c>
      <c r="N1622" s="114" t="s">
        <v>658</v>
      </c>
      <c r="V1622" s="114" t="s">
        <v>1827</v>
      </c>
      <c r="W1622">
        <v>6760</v>
      </c>
    </row>
    <row r="1623" spans="7:23" ht="12.75">
      <c r="G1623">
        <v>107066</v>
      </c>
      <c r="H1623" s="114" t="s">
        <v>1761</v>
      </c>
      <c r="I1623" s="114" t="s">
        <v>677</v>
      </c>
      <c r="L1623">
        <v>25178</v>
      </c>
      <c r="M1623" s="114" t="s">
        <v>3742</v>
      </c>
      <c r="N1623" s="114" t="s">
        <v>658</v>
      </c>
      <c r="V1623" s="114" t="s">
        <v>1828</v>
      </c>
      <c r="W1623">
        <v>6761</v>
      </c>
    </row>
    <row r="1624" spans="7:23" ht="12.75">
      <c r="G1624">
        <v>6708</v>
      </c>
      <c r="H1624" s="114" t="s">
        <v>1762</v>
      </c>
      <c r="I1624" s="114" t="s">
        <v>677</v>
      </c>
      <c r="L1624">
        <v>25179</v>
      </c>
      <c r="M1624" s="114" t="s">
        <v>3743</v>
      </c>
      <c r="N1624" s="114" t="s">
        <v>658</v>
      </c>
      <c r="V1624" s="114" t="s">
        <v>1829</v>
      </c>
      <c r="W1624">
        <v>6762</v>
      </c>
    </row>
    <row r="1625" spans="7:23" ht="12.75">
      <c r="G1625">
        <v>6709</v>
      </c>
      <c r="H1625" s="114" t="s">
        <v>1763</v>
      </c>
      <c r="I1625" s="114" t="s">
        <v>677</v>
      </c>
      <c r="L1625">
        <v>25180</v>
      </c>
      <c r="M1625" s="114" t="s">
        <v>3744</v>
      </c>
      <c r="N1625" s="114" t="s">
        <v>658</v>
      </c>
      <c r="V1625" s="114" t="s">
        <v>1830</v>
      </c>
      <c r="W1625">
        <v>207070</v>
      </c>
    </row>
    <row r="1626" spans="7:23" ht="12.75">
      <c r="G1626">
        <v>213870</v>
      </c>
      <c r="H1626" s="114" t="s">
        <v>1764</v>
      </c>
      <c r="I1626" s="114" t="s">
        <v>677</v>
      </c>
      <c r="L1626">
        <v>25181</v>
      </c>
      <c r="M1626" s="114" t="s">
        <v>3747</v>
      </c>
      <c r="N1626" s="114" t="s">
        <v>658</v>
      </c>
      <c r="V1626" s="114" t="s">
        <v>1831</v>
      </c>
      <c r="W1626">
        <v>199081</v>
      </c>
    </row>
    <row r="1627" spans="7:23" ht="12.75">
      <c r="G1627">
        <v>6710</v>
      </c>
      <c r="H1627" s="114" t="s">
        <v>1765</v>
      </c>
      <c r="I1627" s="114" t="s">
        <v>677</v>
      </c>
      <c r="L1627">
        <v>25182</v>
      </c>
      <c r="M1627" s="114" t="s">
        <v>3748</v>
      </c>
      <c r="N1627" s="114" t="s">
        <v>658</v>
      </c>
      <c r="V1627" s="114" t="s">
        <v>1832</v>
      </c>
      <c r="W1627">
        <v>6763</v>
      </c>
    </row>
    <row r="1628" spans="7:23" ht="12.75">
      <c r="G1628">
        <v>6711</v>
      </c>
      <c r="H1628" s="114" t="s">
        <v>1766</v>
      </c>
      <c r="I1628" s="114" t="s">
        <v>677</v>
      </c>
      <c r="L1628">
        <v>25183</v>
      </c>
      <c r="M1628" s="114" t="s">
        <v>3749</v>
      </c>
      <c r="N1628" s="114" t="s">
        <v>658</v>
      </c>
      <c r="V1628" s="114" t="s">
        <v>4813</v>
      </c>
      <c r="W1628">
        <v>340070</v>
      </c>
    </row>
    <row r="1629" spans="7:23" ht="12.75">
      <c r="G1629">
        <v>6712</v>
      </c>
      <c r="H1629" s="114" t="s">
        <v>1767</v>
      </c>
      <c r="I1629" s="114" t="s">
        <v>677</v>
      </c>
      <c r="L1629">
        <v>25184</v>
      </c>
      <c r="M1629" s="114" t="s">
        <v>3750</v>
      </c>
      <c r="N1629" s="114" t="s">
        <v>658</v>
      </c>
      <c r="V1629" s="114" t="s">
        <v>1833</v>
      </c>
      <c r="W1629">
        <v>207273</v>
      </c>
    </row>
    <row r="1630" spans="7:23" ht="12.75">
      <c r="G1630">
        <v>6713</v>
      </c>
      <c r="H1630" s="114" t="s">
        <v>1768</v>
      </c>
      <c r="I1630" s="114" t="s">
        <v>677</v>
      </c>
      <c r="L1630">
        <v>25185</v>
      </c>
      <c r="M1630" s="114" t="s">
        <v>3753</v>
      </c>
      <c r="N1630" s="114" t="s">
        <v>658</v>
      </c>
      <c r="V1630" s="114" t="s">
        <v>1834</v>
      </c>
      <c r="W1630">
        <v>207269</v>
      </c>
    </row>
    <row r="1631" spans="7:23" ht="12.75">
      <c r="G1631">
        <v>166266</v>
      </c>
      <c r="H1631" s="114" t="s">
        <v>1769</v>
      </c>
      <c r="I1631" s="114" t="s">
        <v>677</v>
      </c>
      <c r="L1631">
        <v>25186</v>
      </c>
      <c r="M1631" s="114" t="s">
        <v>3756</v>
      </c>
      <c r="N1631" s="114" t="s">
        <v>658</v>
      </c>
      <c r="V1631" s="114" t="s">
        <v>1835</v>
      </c>
      <c r="W1631">
        <v>6764</v>
      </c>
    </row>
    <row r="1632" spans="7:23" ht="12.75">
      <c r="G1632">
        <v>6714</v>
      </c>
      <c r="H1632" s="114" t="s">
        <v>1770</v>
      </c>
      <c r="I1632" s="114" t="s">
        <v>677</v>
      </c>
      <c r="L1632">
        <v>25187</v>
      </c>
      <c r="M1632" s="114" t="s">
        <v>3757</v>
      </c>
      <c r="N1632" s="114" t="s">
        <v>658</v>
      </c>
      <c r="V1632" s="114" t="s">
        <v>5209</v>
      </c>
      <c r="W1632">
        <v>362270</v>
      </c>
    </row>
    <row r="1633" spans="7:23" ht="12.75">
      <c r="G1633">
        <v>6715</v>
      </c>
      <c r="H1633" s="114" t="s">
        <v>1771</v>
      </c>
      <c r="I1633" s="114" t="s">
        <v>677</v>
      </c>
      <c r="L1633">
        <v>25188</v>
      </c>
      <c r="M1633" s="114" t="s">
        <v>3758</v>
      </c>
      <c r="N1633" s="114" t="s">
        <v>658</v>
      </c>
      <c r="V1633" s="114" t="s">
        <v>1836</v>
      </c>
      <c r="W1633">
        <v>6765</v>
      </c>
    </row>
    <row r="1634" spans="7:23" ht="12.75">
      <c r="G1634">
        <v>6716</v>
      </c>
      <c r="H1634" s="114" t="s">
        <v>1772</v>
      </c>
      <c r="I1634" s="114" t="s">
        <v>677</v>
      </c>
      <c r="L1634">
        <v>25189</v>
      </c>
      <c r="M1634" s="114" t="s">
        <v>3759</v>
      </c>
      <c r="N1634" s="114" t="s">
        <v>658</v>
      </c>
      <c r="V1634" s="114" t="s">
        <v>1837</v>
      </c>
      <c r="W1634">
        <v>6766</v>
      </c>
    </row>
    <row r="1635" spans="7:23" ht="12.75">
      <c r="G1635">
        <v>6717</v>
      </c>
      <c r="H1635" s="114" t="s">
        <v>1773</v>
      </c>
      <c r="I1635" s="114" t="s">
        <v>677</v>
      </c>
      <c r="L1635">
        <v>25190</v>
      </c>
      <c r="M1635" s="114" t="s">
        <v>3760</v>
      </c>
      <c r="N1635" s="114" t="s">
        <v>658</v>
      </c>
      <c r="V1635" s="114" t="s">
        <v>1838</v>
      </c>
      <c r="W1635">
        <v>6767</v>
      </c>
    </row>
    <row r="1636" spans="7:23" ht="12.75">
      <c r="G1636">
        <v>292270</v>
      </c>
      <c r="H1636" s="114" t="s">
        <v>1774</v>
      </c>
      <c r="I1636" s="114" t="s">
        <v>677</v>
      </c>
      <c r="L1636">
        <v>25191</v>
      </c>
      <c r="M1636" s="114" t="s">
        <v>3761</v>
      </c>
      <c r="N1636" s="114" t="s">
        <v>658</v>
      </c>
      <c r="V1636" s="114" t="s">
        <v>1839</v>
      </c>
      <c r="W1636">
        <v>6768</v>
      </c>
    </row>
    <row r="1637" spans="7:23" ht="12.75">
      <c r="G1637">
        <v>404870</v>
      </c>
      <c r="H1637" s="114" t="s">
        <v>5201</v>
      </c>
      <c r="I1637" s="114" t="s">
        <v>677</v>
      </c>
      <c r="L1637">
        <v>25192</v>
      </c>
      <c r="M1637" s="114" t="s">
        <v>3763</v>
      </c>
      <c r="N1637" s="114" t="s">
        <v>658</v>
      </c>
      <c r="V1637" s="114" t="s">
        <v>1840</v>
      </c>
      <c r="W1637">
        <v>6769</v>
      </c>
    </row>
    <row r="1638" spans="7:23" ht="12.75">
      <c r="G1638">
        <v>6718</v>
      </c>
      <c r="H1638" s="114" t="s">
        <v>1775</v>
      </c>
      <c r="I1638" s="114" t="s">
        <v>677</v>
      </c>
      <c r="L1638">
        <v>25193</v>
      </c>
      <c r="M1638" s="114" t="s">
        <v>3764</v>
      </c>
      <c r="N1638" s="114" t="s">
        <v>658</v>
      </c>
      <c r="V1638" s="114" t="s">
        <v>1841</v>
      </c>
      <c r="W1638">
        <v>204069</v>
      </c>
    </row>
    <row r="1639" spans="7:23" ht="12.75">
      <c r="G1639">
        <v>273870</v>
      </c>
      <c r="H1639" s="114" t="s">
        <v>1776</v>
      </c>
      <c r="I1639" s="114" t="s">
        <v>677</v>
      </c>
      <c r="L1639">
        <v>25194</v>
      </c>
      <c r="M1639" s="114" t="s">
        <v>3765</v>
      </c>
      <c r="N1639" s="114" t="s">
        <v>658</v>
      </c>
      <c r="V1639" s="114" t="s">
        <v>1842</v>
      </c>
      <c r="W1639">
        <v>6770</v>
      </c>
    </row>
    <row r="1640" spans="7:23" ht="12.75">
      <c r="G1640">
        <v>6719</v>
      </c>
      <c r="H1640" s="114" t="s">
        <v>1777</v>
      </c>
      <c r="I1640" s="114" t="s">
        <v>677</v>
      </c>
      <c r="L1640">
        <v>25195</v>
      </c>
      <c r="M1640" s="114" t="s">
        <v>3766</v>
      </c>
      <c r="N1640" s="114" t="s">
        <v>658</v>
      </c>
      <c r="V1640" s="114" t="s">
        <v>1843</v>
      </c>
      <c r="W1640">
        <v>6771</v>
      </c>
    </row>
    <row r="1641" spans="7:23" ht="12.75">
      <c r="G1641">
        <v>6720</v>
      </c>
      <c r="H1641" s="114" t="s">
        <v>1778</v>
      </c>
      <c r="I1641" s="114" t="s">
        <v>677</v>
      </c>
      <c r="L1641">
        <v>25196</v>
      </c>
      <c r="M1641" s="114" t="s">
        <v>3767</v>
      </c>
      <c r="N1641" s="114" t="s">
        <v>658</v>
      </c>
      <c r="V1641" s="114" t="s">
        <v>1844</v>
      </c>
      <c r="W1641">
        <v>6772</v>
      </c>
    </row>
    <row r="1642" spans="7:23" ht="12.75">
      <c r="G1642">
        <v>81468</v>
      </c>
      <c r="H1642" s="114" t="s">
        <v>1779</v>
      </c>
      <c r="I1642" s="114" t="s">
        <v>677</v>
      </c>
      <c r="L1642">
        <v>25197</v>
      </c>
      <c r="M1642" s="114" t="s">
        <v>3768</v>
      </c>
      <c r="N1642" s="114" t="s">
        <v>658</v>
      </c>
      <c r="V1642" s="114" t="s">
        <v>1845</v>
      </c>
      <c r="W1642">
        <v>6773</v>
      </c>
    </row>
    <row r="1643" spans="7:23" ht="12.75">
      <c r="G1643">
        <v>281870</v>
      </c>
      <c r="H1643" s="114" t="s">
        <v>1780</v>
      </c>
      <c r="I1643" s="114" t="s">
        <v>677</v>
      </c>
      <c r="L1643">
        <v>25198</v>
      </c>
      <c r="M1643" s="114" t="s">
        <v>3769</v>
      </c>
      <c r="N1643" s="114" t="s">
        <v>658</v>
      </c>
      <c r="V1643" s="114" t="s">
        <v>1846</v>
      </c>
      <c r="W1643">
        <v>6774</v>
      </c>
    </row>
    <row r="1644" spans="7:23" ht="12.75">
      <c r="G1644">
        <v>401669</v>
      </c>
      <c r="H1644" s="114" t="s">
        <v>5202</v>
      </c>
      <c r="I1644" s="114" t="s">
        <v>677</v>
      </c>
      <c r="L1644">
        <v>25199</v>
      </c>
      <c r="M1644" s="114" t="s">
        <v>3770</v>
      </c>
      <c r="N1644" s="114" t="s">
        <v>658</v>
      </c>
      <c r="V1644" s="114" t="s">
        <v>1847</v>
      </c>
      <c r="W1644">
        <v>6775</v>
      </c>
    </row>
    <row r="1645" spans="7:23" ht="12.75">
      <c r="G1645">
        <v>301471</v>
      </c>
      <c r="H1645" s="114" t="s">
        <v>1781</v>
      </c>
      <c r="I1645" s="114" t="s">
        <v>677</v>
      </c>
      <c r="L1645">
        <v>25200</v>
      </c>
      <c r="M1645" s="114" t="s">
        <v>3771</v>
      </c>
      <c r="N1645" s="114" t="s">
        <v>658</v>
      </c>
      <c r="V1645" s="114" t="s">
        <v>1848</v>
      </c>
      <c r="W1645">
        <v>6776</v>
      </c>
    </row>
    <row r="1646" spans="7:23" ht="12.75">
      <c r="G1646">
        <v>6721</v>
      </c>
      <c r="H1646" s="114" t="s">
        <v>1782</v>
      </c>
      <c r="I1646" s="114" t="s">
        <v>677</v>
      </c>
      <c r="L1646">
        <v>25201</v>
      </c>
      <c r="M1646" s="114" t="s">
        <v>3772</v>
      </c>
      <c r="N1646" s="114" t="s">
        <v>658</v>
      </c>
      <c r="V1646" s="114" t="s">
        <v>1849</v>
      </c>
      <c r="W1646">
        <v>6777</v>
      </c>
    </row>
    <row r="1647" spans="7:23" ht="12.75">
      <c r="G1647">
        <v>6722</v>
      </c>
      <c r="H1647" s="114" t="s">
        <v>1783</v>
      </c>
      <c r="I1647" s="114" t="s">
        <v>677</v>
      </c>
      <c r="L1647">
        <v>25202</v>
      </c>
      <c r="M1647" s="114" t="s">
        <v>3773</v>
      </c>
      <c r="N1647" s="114" t="s">
        <v>658</v>
      </c>
      <c r="V1647" s="114" t="s">
        <v>1850</v>
      </c>
      <c r="W1647">
        <v>6778</v>
      </c>
    </row>
    <row r="1648" spans="7:23" ht="12.75">
      <c r="G1648">
        <v>178294</v>
      </c>
      <c r="H1648" s="114" t="s">
        <v>1784</v>
      </c>
      <c r="I1648" s="114" t="s">
        <v>677</v>
      </c>
      <c r="L1648">
        <v>25203</v>
      </c>
      <c r="M1648" s="114" t="s">
        <v>3774</v>
      </c>
      <c r="N1648" s="114" t="s">
        <v>658</v>
      </c>
      <c r="V1648" s="114" t="s">
        <v>1851</v>
      </c>
      <c r="W1648">
        <v>6779</v>
      </c>
    </row>
    <row r="1649" spans="7:23" ht="12.75">
      <c r="G1649">
        <v>6723</v>
      </c>
      <c r="H1649" s="114" t="s">
        <v>1785</v>
      </c>
      <c r="I1649" s="114" t="s">
        <v>677</v>
      </c>
      <c r="L1649">
        <v>25204</v>
      </c>
      <c r="M1649" s="114" t="s">
        <v>3775</v>
      </c>
      <c r="N1649" s="114" t="s">
        <v>658</v>
      </c>
      <c r="V1649" s="114" t="s">
        <v>1852</v>
      </c>
      <c r="W1649">
        <v>6780</v>
      </c>
    </row>
    <row r="1650" spans="7:23" ht="12.75">
      <c r="G1650">
        <v>6724</v>
      </c>
      <c r="H1650" s="114" t="s">
        <v>1786</v>
      </c>
      <c r="I1650" s="114" t="s">
        <v>677</v>
      </c>
      <c r="L1650">
        <v>25205</v>
      </c>
      <c r="M1650" s="114" t="s">
        <v>3776</v>
      </c>
      <c r="N1650" s="114" t="s">
        <v>658</v>
      </c>
      <c r="V1650" s="114" t="s">
        <v>1853</v>
      </c>
      <c r="W1650">
        <v>6781</v>
      </c>
    </row>
    <row r="1651" spans="7:23" ht="12.75">
      <c r="G1651">
        <v>205275</v>
      </c>
      <c r="H1651" s="114" t="s">
        <v>1787</v>
      </c>
      <c r="I1651" s="114" t="s">
        <v>677</v>
      </c>
      <c r="L1651">
        <v>25206</v>
      </c>
      <c r="M1651" s="114" t="s">
        <v>3777</v>
      </c>
      <c r="N1651" s="114" t="s">
        <v>658</v>
      </c>
      <c r="V1651" s="114" t="s">
        <v>1854</v>
      </c>
      <c r="W1651">
        <v>6782</v>
      </c>
    </row>
    <row r="1652" spans="7:23" ht="12.75">
      <c r="G1652">
        <v>205271</v>
      </c>
      <c r="H1652" s="114" t="s">
        <v>1788</v>
      </c>
      <c r="I1652" s="114" t="s">
        <v>677</v>
      </c>
      <c r="L1652">
        <v>25207</v>
      </c>
      <c r="M1652" s="114" t="s">
        <v>3778</v>
      </c>
      <c r="N1652" s="114" t="s">
        <v>658</v>
      </c>
      <c r="V1652" s="114" t="s">
        <v>1855</v>
      </c>
      <c r="W1652">
        <v>6783</v>
      </c>
    </row>
    <row r="1653" spans="7:23" ht="12.75">
      <c r="G1653">
        <v>6725</v>
      </c>
      <c r="H1653" s="114" t="s">
        <v>1789</v>
      </c>
      <c r="I1653" s="114" t="s">
        <v>677</v>
      </c>
      <c r="L1653">
        <v>25208</v>
      </c>
      <c r="M1653" s="114" t="s">
        <v>3779</v>
      </c>
      <c r="N1653" s="114" t="s">
        <v>658</v>
      </c>
      <c r="V1653" s="114" t="s">
        <v>1856</v>
      </c>
      <c r="W1653">
        <v>6784</v>
      </c>
    </row>
    <row r="1654" spans="7:23" ht="12.75">
      <c r="G1654">
        <v>6726</v>
      </c>
      <c r="H1654" s="114" t="s">
        <v>1790</v>
      </c>
      <c r="I1654" s="114" t="s">
        <v>677</v>
      </c>
      <c r="L1654">
        <v>25209</v>
      </c>
      <c r="M1654" s="114" t="s">
        <v>3780</v>
      </c>
      <c r="N1654" s="114" t="s">
        <v>658</v>
      </c>
      <c r="V1654" s="114" t="s">
        <v>1857</v>
      </c>
      <c r="W1654">
        <v>6785</v>
      </c>
    </row>
    <row r="1655" spans="7:23" ht="12.75">
      <c r="G1655">
        <v>18671</v>
      </c>
      <c r="H1655" s="114" t="s">
        <v>1791</v>
      </c>
      <c r="I1655" s="114" t="s">
        <v>677</v>
      </c>
      <c r="L1655">
        <v>25210</v>
      </c>
      <c r="M1655" s="114" t="s">
        <v>3781</v>
      </c>
      <c r="N1655" s="114" t="s">
        <v>658</v>
      </c>
      <c r="V1655" s="114" t="s">
        <v>1858</v>
      </c>
      <c r="W1655">
        <v>6786</v>
      </c>
    </row>
    <row r="1656" spans="7:23" ht="12.75">
      <c r="G1656">
        <v>6727</v>
      </c>
      <c r="H1656" s="114" t="s">
        <v>1792</v>
      </c>
      <c r="I1656" s="114" t="s">
        <v>677</v>
      </c>
      <c r="L1656">
        <v>25211</v>
      </c>
      <c r="M1656" s="114" t="s">
        <v>3782</v>
      </c>
      <c r="N1656" s="114" t="s">
        <v>658</v>
      </c>
      <c r="V1656" s="114" t="s">
        <v>1859</v>
      </c>
      <c r="W1656">
        <v>6787</v>
      </c>
    </row>
    <row r="1657" spans="7:23" ht="12.75">
      <c r="G1657">
        <v>6728</v>
      </c>
      <c r="H1657" s="114" t="s">
        <v>1793</v>
      </c>
      <c r="I1657" s="114" t="s">
        <v>677</v>
      </c>
      <c r="L1657">
        <v>25212</v>
      </c>
      <c r="M1657" s="114" t="s">
        <v>3783</v>
      </c>
      <c r="N1657" s="114" t="s">
        <v>658</v>
      </c>
      <c r="V1657" s="114" t="s">
        <v>1860</v>
      </c>
      <c r="W1657">
        <v>6788</v>
      </c>
    </row>
    <row r="1658" spans="7:23" ht="12.75">
      <c r="G1658">
        <v>398869</v>
      </c>
      <c r="H1658" s="114" t="s">
        <v>5203</v>
      </c>
      <c r="I1658" s="114" t="s">
        <v>677</v>
      </c>
      <c r="L1658">
        <v>25213</v>
      </c>
      <c r="M1658" s="114" t="s">
        <v>3784</v>
      </c>
      <c r="N1658" s="114" t="s">
        <v>658</v>
      </c>
      <c r="V1658" s="114" t="s">
        <v>1861</v>
      </c>
      <c r="W1658">
        <v>6789</v>
      </c>
    </row>
    <row r="1659" spans="7:23" ht="12.75">
      <c r="G1659">
        <v>6729</v>
      </c>
      <c r="H1659" s="114" t="s">
        <v>1794</v>
      </c>
      <c r="I1659" s="114" t="s">
        <v>677</v>
      </c>
      <c r="L1659">
        <v>25214</v>
      </c>
      <c r="M1659" s="114" t="s">
        <v>3785</v>
      </c>
      <c r="N1659" s="114" t="s">
        <v>658</v>
      </c>
      <c r="V1659" s="114" t="s">
        <v>1862</v>
      </c>
      <c r="W1659">
        <v>6790</v>
      </c>
    </row>
    <row r="1660" spans="7:23" ht="12.75">
      <c r="G1660">
        <v>6730</v>
      </c>
      <c r="H1660" s="114" t="s">
        <v>1795</v>
      </c>
      <c r="I1660" s="114" t="s">
        <v>677</v>
      </c>
      <c r="L1660">
        <v>25215</v>
      </c>
      <c r="M1660" s="114" t="s">
        <v>3786</v>
      </c>
      <c r="N1660" s="114" t="s">
        <v>658</v>
      </c>
      <c r="V1660" s="114" t="s">
        <v>1863</v>
      </c>
      <c r="W1660">
        <v>6791</v>
      </c>
    </row>
    <row r="1661" spans="7:23" ht="12.75">
      <c r="G1661">
        <v>375075</v>
      </c>
      <c r="H1661" s="114" t="s">
        <v>5204</v>
      </c>
      <c r="I1661" s="114" t="s">
        <v>677</v>
      </c>
      <c r="L1661">
        <v>25216</v>
      </c>
      <c r="M1661" s="114" t="s">
        <v>3787</v>
      </c>
      <c r="N1661" s="114" t="s">
        <v>658</v>
      </c>
      <c r="V1661" s="114" t="s">
        <v>1864</v>
      </c>
      <c r="W1661">
        <v>6792</v>
      </c>
    </row>
    <row r="1662" spans="7:23" ht="12.75">
      <c r="G1662">
        <v>375071</v>
      </c>
      <c r="H1662" s="114" t="s">
        <v>5205</v>
      </c>
      <c r="I1662" s="114" t="s">
        <v>677</v>
      </c>
      <c r="L1662">
        <v>25217</v>
      </c>
      <c r="M1662" s="114" t="s">
        <v>3788</v>
      </c>
      <c r="N1662" s="114" t="s">
        <v>658</v>
      </c>
      <c r="V1662" s="114" t="s">
        <v>1865</v>
      </c>
      <c r="W1662">
        <v>6793</v>
      </c>
    </row>
    <row r="1663" spans="7:23" ht="12.75">
      <c r="G1663">
        <v>6731</v>
      </c>
      <c r="H1663" s="114" t="s">
        <v>1796</v>
      </c>
      <c r="I1663" s="114" t="s">
        <v>677</v>
      </c>
      <c r="L1663">
        <v>25218</v>
      </c>
      <c r="M1663" s="114" t="s">
        <v>3789</v>
      </c>
      <c r="N1663" s="114" t="s">
        <v>658</v>
      </c>
      <c r="V1663" s="114" t="s">
        <v>1866</v>
      </c>
      <c r="W1663">
        <v>6794</v>
      </c>
    </row>
    <row r="1664" spans="7:23" ht="12.75">
      <c r="G1664">
        <v>6732</v>
      </c>
      <c r="H1664" s="114" t="s">
        <v>1797</v>
      </c>
      <c r="I1664" s="114" t="s">
        <v>677</v>
      </c>
      <c r="L1664">
        <v>25219</v>
      </c>
      <c r="M1664" s="114" t="s">
        <v>3790</v>
      </c>
      <c r="N1664" s="114" t="s">
        <v>658</v>
      </c>
      <c r="V1664" s="114" t="s">
        <v>1867</v>
      </c>
      <c r="W1664">
        <v>6795</v>
      </c>
    </row>
    <row r="1665" spans="7:23" ht="12.75">
      <c r="G1665">
        <v>6733</v>
      </c>
      <c r="H1665" s="114" t="s">
        <v>1798</v>
      </c>
      <c r="I1665" s="114" t="s">
        <v>677</v>
      </c>
      <c r="L1665">
        <v>25220</v>
      </c>
      <c r="M1665" s="114" t="s">
        <v>3791</v>
      </c>
      <c r="N1665" s="114" t="s">
        <v>658</v>
      </c>
      <c r="V1665" s="114" t="s">
        <v>1868</v>
      </c>
      <c r="W1665">
        <v>6796</v>
      </c>
    </row>
    <row r="1666" spans="7:23" ht="12.75">
      <c r="G1666">
        <v>6734</v>
      </c>
      <c r="H1666" s="114" t="s">
        <v>1799</v>
      </c>
      <c r="I1666" s="114" t="s">
        <v>677</v>
      </c>
      <c r="L1666">
        <v>25221</v>
      </c>
      <c r="M1666" s="114" t="s">
        <v>3792</v>
      </c>
      <c r="N1666" s="114" t="s">
        <v>658</v>
      </c>
      <c r="V1666" s="114" t="s">
        <v>1869</v>
      </c>
      <c r="W1666">
        <v>6797</v>
      </c>
    </row>
    <row r="1667" spans="7:23" ht="12.75">
      <c r="G1667">
        <v>6735</v>
      </c>
      <c r="H1667" s="114" t="s">
        <v>1800</v>
      </c>
      <c r="I1667" s="114" t="s">
        <v>677</v>
      </c>
      <c r="L1667">
        <v>25222</v>
      </c>
      <c r="M1667" s="114" t="s">
        <v>3793</v>
      </c>
      <c r="N1667" s="114" t="s">
        <v>658</v>
      </c>
      <c r="V1667" s="114" t="s">
        <v>1870</v>
      </c>
      <c r="W1667">
        <v>6798</v>
      </c>
    </row>
    <row r="1668" spans="7:23" ht="12.75">
      <c r="G1668">
        <v>398873</v>
      </c>
      <c r="H1668" s="114" t="s">
        <v>5206</v>
      </c>
      <c r="I1668" s="114" t="s">
        <v>677</v>
      </c>
      <c r="L1668">
        <v>25223</v>
      </c>
      <c r="M1668" s="114" t="s">
        <v>3794</v>
      </c>
      <c r="N1668" s="114" t="s">
        <v>658</v>
      </c>
      <c r="V1668" s="114" t="s">
        <v>1871</v>
      </c>
      <c r="W1668">
        <v>6799</v>
      </c>
    </row>
    <row r="1669" spans="7:23" ht="12.75">
      <c r="G1669">
        <v>6736</v>
      </c>
      <c r="H1669" s="114" t="s">
        <v>1801</v>
      </c>
      <c r="I1669" s="114" t="s">
        <v>677</v>
      </c>
      <c r="L1669">
        <v>25224</v>
      </c>
      <c r="M1669" s="114" t="s">
        <v>3795</v>
      </c>
      <c r="N1669" s="114" t="s">
        <v>658</v>
      </c>
      <c r="V1669" s="114" t="s">
        <v>1872</v>
      </c>
      <c r="W1669">
        <v>6800</v>
      </c>
    </row>
    <row r="1670" spans="7:23" ht="12.75">
      <c r="G1670">
        <v>6737</v>
      </c>
      <c r="H1670" s="114" t="s">
        <v>1802</v>
      </c>
      <c r="I1670" s="114" t="s">
        <v>677</v>
      </c>
      <c r="L1670">
        <v>25225</v>
      </c>
      <c r="M1670" s="114" t="s">
        <v>3796</v>
      </c>
      <c r="N1670" s="114" t="s">
        <v>658</v>
      </c>
      <c r="V1670" s="114" t="s">
        <v>1873</v>
      </c>
      <c r="W1670">
        <v>6801</v>
      </c>
    </row>
    <row r="1671" spans="7:23" ht="12.75">
      <c r="G1671">
        <v>6738</v>
      </c>
      <c r="H1671" s="114" t="s">
        <v>1803</v>
      </c>
      <c r="I1671" s="114" t="s">
        <v>677</v>
      </c>
      <c r="L1671">
        <v>25226</v>
      </c>
      <c r="M1671" s="114" t="s">
        <v>3797</v>
      </c>
      <c r="N1671" s="114" t="s">
        <v>658</v>
      </c>
      <c r="V1671" s="114" t="s">
        <v>1874</v>
      </c>
      <c r="W1671">
        <v>6802</v>
      </c>
    </row>
    <row r="1672" spans="7:23" ht="12.75">
      <c r="G1672">
        <v>6739</v>
      </c>
      <c r="H1672" s="114" t="s">
        <v>1804</v>
      </c>
      <c r="I1672" s="114" t="s">
        <v>677</v>
      </c>
      <c r="L1672">
        <v>25227</v>
      </c>
      <c r="M1672" s="114" t="s">
        <v>3798</v>
      </c>
      <c r="N1672" s="114" t="s">
        <v>658</v>
      </c>
      <c r="V1672" s="114" t="s">
        <v>1875</v>
      </c>
      <c r="W1672">
        <v>6803</v>
      </c>
    </row>
    <row r="1673" spans="7:23" ht="12.75">
      <c r="G1673">
        <v>6740</v>
      </c>
      <c r="H1673" s="114" t="s">
        <v>1805</v>
      </c>
      <c r="I1673" s="114" t="s">
        <v>677</v>
      </c>
      <c r="L1673">
        <v>25228</v>
      </c>
      <c r="M1673" s="114" t="s">
        <v>3799</v>
      </c>
      <c r="N1673" s="114" t="s">
        <v>658</v>
      </c>
      <c r="V1673" s="114" t="s">
        <v>1876</v>
      </c>
      <c r="W1673">
        <v>6804</v>
      </c>
    </row>
    <row r="1674" spans="7:23" ht="12.75">
      <c r="G1674">
        <v>6741</v>
      </c>
      <c r="H1674" s="114" t="s">
        <v>1806</v>
      </c>
      <c r="I1674" s="114" t="s">
        <v>677</v>
      </c>
      <c r="L1674">
        <v>25229</v>
      </c>
      <c r="M1674" s="114" t="s">
        <v>3800</v>
      </c>
      <c r="N1674" s="114" t="s">
        <v>658</v>
      </c>
      <c r="V1674" s="114" t="s">
        <v>1877</v>
      </c>
      <c r="W1674">
        <v>6805</v>
      </c>
    </row>
    <row r="1675" spans="7:23" ht="12.75">
      <c r="G1675">
        <v>6742</v>
      </c>
      <c r="H1675" s="114" t="s">
        <v>1807</v>
      </c>
      <c r="I1675" s="114" t="s">
        <v>677</v>
      </c>
      <c r="L1675">
        <v>25230</v>
      </c>
      <c r="M1675" s="114" t="s">
        <v>3801</v>
      </c>
      <c r="N1675" s="114" t="s">
        <v>658</v>
      </c>
      <c r="V1675" s="114" t="s">
        <v>1878</v>
      </c>
      <c r="W1675">
        <v>6806</v>
      </c>
    </row>
    <row r="1676" spans="7:23" ht="12.75">
      <c r="G1676">
        <v>398877</v>
      </c>
      <c r="H1676" s="114" t="s">
        <v>5207</v>
      </c>
      <c r="I1676" s="114" t="s">
        <v>677</v>
      </c>
      <c r="L1676">
        <v>25231</v>
      </c>
      <c r="M1676" s="114" t="s">
        <v>3802</v>
      </c>
      <c r="N1676" s="114" t="s">
        <v>658</v>
      </c>
      <c r="V1676" s="114" t="s">
        <v>1879</v>
      </c>
      <c r="W1676">
        <v>6807</v>
      </c>
    </row>
    <row r="1677" spans="7:23" ht="12.75">
      <c r="G1677">
        <v>6743</v>
      </c>
      <c r="H1677" s="114" t="s">
        <v>1808</v>
      </c>
      <c r="I1677" s="114" t="s">
        <v>677</v>
      </c>
      <c r="L1677">
        <v>25232</v>
      </c>
      <c r="M1677" s="114" t="s">
        <v>3803</v>
      </c>
      <c r="N1677" s="114" t="s">
        <v>658</v>
      </c>
      <c r="V1677" s="114" t="s">
        <v>1880</v>
      </c>
      <c r="W1677">
        <v>6808</v>
      </c>
    </row>
    <row r="1678" spans="7:23" ht="12.75">
      <c r="G1678">
        <v>6744</v>
      </c>
      <c r="H1678" s="114" t="s">
        <v>1809</v>
      </c>
      <c r="I1678" s="114" t="s">
        <v>677</v>
      </c>
      <c r="L1678">
        <v>25233</v>
      </c>
      <c r="M1678" s="114" t="s">
        <v>3804</v>
      </c>
      <c r="N1678" s="114" t="s">
        <v>658</v>
      </c>
      <c r="V1678" s="114" t="s">
        <v>1881</v>
      </c>
      <c r="W1678">
        <v>6809</v>
      </c>
    </row>
    <row r="1679" spans="7:23" ht="12.75">
      <c r="G1679">
        <v>6745</v>
      </c>
      <c r="H1679" s="114" t="s">
        <v>1810</v>
      </c>
      <c r="I1679" s="114" t="s">
        <v>677</v>
      </c>
      <c r="L1679">
        <v>25234</v>
      </c>
      <c r="M1679" s="114" t="s">
        <v>3805</v>
      </c>
      <c r="N1679" s="114" t="s">
        <v>658</v>
      </c>
      <c r="V1679" s="114" t="s">
        <v>1882</v>
      </c>
      <c r="W1679">
        <v>6810</v>
      </c>
    </row>
    <row r="1680" spans="7:23" ht="12.75">
      <c r="G1680">
        <v>6746</v>
      </c>
      <c r="H1680" s="114" t="s">
        <v>1811</v>
      </c>
      <c r="I1680" s="114" t="s">
        <v>677</v>
      </c>
      <c r="L1680">
        <v>25235</v>
      </c>
      <c r="M1680" s="114" t="s">
        <v>3806</v>
      </c>
      <c r="N1680" s="114" t="s">
        <v>658</v>
      </c>
      <c r="V1680" s="114" t="s">
        <v>1883</v>
      </c>
      <c r="W1680">
        <v>6811</v>
      </c>
    </row>
    <row r="1681" spans="7:23" ht="12.75">
      <c r="G1681">
        <v>6747</v>
      </c>
      <c r="H1681" s="114" t="s">
        <v>1812</v>
      </c>
      <c r="I1681" s="114" t="s">
        <v>677</v>
      </c>
      <c r="L1681">
        <v>25236</v>
      </c>
      <c r="M1681" s="114" t="s">
        <v>3807</v>
      </c>
      <c r="N1681" s="114" t="s">
        <v>658</v>
      </c>
      <c r="V1681" s="114" t="s">
        <v>1884</v>
      </c>
      <c r="W1681">
        <v>6812</v>
      </c>
    </row>
    <row r="1682" spans="7:23" ht="12.75">
      <c r="G1682">
        <v>6748</v>
      </c>
      <c r="H1682" s="114" t="s">
        <v>1813</v>
      </c>
      <c r="I1682" s="114" t="s">
        <v>677</v>
      </c>
      <c r="L1682">
        <v>25237</v>
      </c>
      <c r="M1682" s="114" t="s">
        <v>3808</v>
      </c>
      <c r="N1682" s="114" t="s">
        <v>658</v>
      </c>
      <c r="V1682" s="114" t="s">
        <v>1885</v>
      </c>
      <c r="W1682">
        <v>6813</v>
      </c>
    </row>
    <row r="1683" spans="7:23" ht="12.75">
      <c r="G1683">
        <v>6749</v>
      </c>
      <c r="H1683" s="114" t="s">
        <v>1814</v>
      </c>
      <c r="I1683" s="114" t="s">
        <v>677</v>
      </c>
      <c r="L1683">
        <v>25238</v>
      </c>
      <c r="M1683" s="114" t="s">
        <v>3809</v>
      </c>
      <c r="N1683" s="114" t="s">
        <v>658</v>
      </c>
      <c r="V1683" s="114" t="s">
        <v>1886</v>
      </c>
      <c r="W1683">
        <v>6814</v>
      </c>
    </row>
    <row r="1684" spans="7:23" ht="12.75">
      <c r="G1684">
        <v>6750</v>
      </c>
      <c r="H1684" s="114" t="s">
        <v>1815</v>
      </c>
      <c r="I1684" s="114" t="s">
        <v>677</v>
      </c>
      <c r="L1684">
        <v>25239</v>
      </c>
      <c r="M1684" s="114" t="s">
        <v>3810</v>
      </c>
      <c r="N1684" s="114" t="s">
        <v>658</v>
      </c>
      <c r="V1684" s="114" t="s">
        <v>1887</v>
      </c>
      <c r="W1684">
        <v>6815</v>
      </c>
    </row>
    <row r="1685" spans="7:23" ht="12.75">
      <c r="G1685">
        <v>398881</v>
      </c>
      <c r="H1685" s="114" t="s">
        <v>5208</v>
      </c>
      <c r="I1685" s="114" t="s">
        <v>677</v>
      </c>
      <c r="L1685">
        <v>25240</v>
      </c>
      <c r="M1685" s="114" t="s">
        <v>3811</v>
      </c>
      <c r="N1685" s="114" t="s">
        <v>658</v>
      </c>
      <c r="V1685" s="114" t="s">
        <v>1888</v>
      </c>
      <c r="W1685">
        <v>6816</v>
      </c>
    </row>
    <row r="1686" spans="7:23" ht="12.75">
      <c r="G1686">
        <v>6751</v>
      </c>
      <c r="H1686" s="114" t="s">
        <v>1816</v>
      </c>
      <c r="I1686" s="114" t="s">
        <v>677</v>
      </c>
      <c r="L1686">
        <v>25241</v>
      </c>
      <c r="M1686" s="114" t="s">
        <v>3812</v>
      </c>
      <c r="N1686" s="114" t="s">
        <v>658</v>
      </c>
      <c r="V1686" s="114" t="s">
        <v>1889</v>
      </c>
      <c r="W1686">
        <v>6817</v>
      </c>
    </row>
    <row r="1687" spans="7:23" ht="12.75">
      <c r="G1687">
        <v>6752</v>
      </c>
      <c r="H1687" s="114" t="s">
        <v>1817</v>
      </c>
      <c r="I1687" s="114" t="s">
        <v>677</v>
      </c>
      <c r="L1687">
        <v>25242</v>
      </c>
      <c r="M1687" s="114" t="s">
        <v>3813</v>
      </c>
      <c r="N1687" s="114" t="s">
        <v>658</v>
      </c>
      <c r="V1687" s="114" t="s">
        <v>1890</v>
      </c>
      <c r="W1687">
        <v>6818</v>
      </c>
    </row>
    <row r="1688" spans="7:23" ht="12.75">
      <c r="G1688">
        <v>6753</v>
      </c>
      <c r="H1688" s="114" t="s">
        <v>1818</v>
      </c>
      <c r="I1688" s="114" t="s">
        <v>677</v>
      </c>
      <c r="L1688">
        <v>25243</v>
      </c>
      <c r="M1688" s="114" t="s">
        <v>3814</v>
      </c>
      <c r="N1688" s="114" t="s">
        <v>658</v>
      </c>
      <c r="V1688" s="114" t="s">
        <v>1891</v>
      </c>
      <c r="W1688">
        <v>6819</v>
      </c>
    </row>
    <row r="1689" spans="7:23" ht="12.75">
      <c r="G1689">
        <v>6754</v>
      </c>
      <c r="H1689" s="114" t="s">
        <v>1819</v>
      </c>
      <c r="I1689" s="114" t="s">
        <v>677</v>
      </c>
      <c r="L1689">
        <v>25244</v>
      </c>
      <c r="M1689" s="114" t="s">
        <v>3815</v>
      </c>
      <c r="N1689" s="114" t="s">
        <v>658</v>
      </c>
      <c r="V1689" s="114" t="s">
        <v>1892</v>
      </c>
      <c r="W1689">
        <v>14273</v>
      </c>
    </row>
    <row r="1690" spans="7:23" ht="12.75">
      <c r="G1690">
        <v>6755</v>
      </c>
      <c r="H1690" s="114" t="s">
        <v>1820</v>
      </c>
      <c r="I1690" s="114" t="s">
        <v>677</v>
      </c>
      <c r="L1690">
        <v>25245</v>
      </c>
      <c r="M1690" s="114" t="s">
        <v>3816</v>
      </c>
      <c r="N1690" s="114" t="s">
        <v>658</v>
      </c>
      <c r="V1690" s="114" t="s">
        <v>1893</v>
      </c>
      <c r="W1690">
        <v>6821</v>
      </c>
    </row>
    <row r="1691" spans="7:23" ht="12.75">
      <c r="G1691">
        <v>6756</v>
      </c>
      <c r="H1691" s="114" t="s">
        <v>1821</v>
      </c>
      <c r="I1691" s="114" t="s">
        <v>677</v>
      </c>
      <c r="L1691">
        <v>25246</v>
      </c>
      <c r="M1691" s="114" t="s">
        <v>3817</v>
      </c>
      <c r="N1691" s="114" t="s">
        <v>658</v>
      </c>
      <c r="V1691" s="114" t="s">
        <v>1894</v>
      </c>
      <c r="W1691">
        <v>6822</v>
      </c>
    </row>
    <row r="1692" spans="7:23" ht="12.75">
      <c r="G1692">
        <v>6757</v>
      </c>
      <c r="H1692" s="114" t="s">
        <v>1822</v>
      </c>
      <c r="I1692" s="114" t="s">
        <v>677</v>
      </c>
      <c r="L1692">
        <v>25247</v>
      </c>
      <c r="M1692" s="114" t="s">
        <v>3818</v>
      </c>
      <c r="N1692" s="114" t="s">
        <v>658</v>
      </c>
      <c r="V1692" s="114" t="s">
        <v>1895</v>
      </c>
      <c r="W1692">
        <v>6823</v>
      </c>
    </row>
    <row r="1693" spans="7:23" ht="12.75">
      <c r="G1693">
        <v>6758</v>
      </c>
      <c r="H1693" s="114" t="s">
        <v>1823</v>
      </c>
      <c r="I1693" s="114" t="s">
        <v>677</v>
      </c>
      <c r="L1693">
        <v>25248</v>
      </c>
      <c r="M1693" s="114" t="s">
        <v>3819</v>
      </c>
      <c r="N1693" s="114" t="s">
        <v>658</v>
      </c>
      <c r="V1693" s="114" t="s">
        <v>1896</v>
      </c>
      <c r="W1693">
        <v>6824</v>
      </c>
    </row>
    <row r="1694" spans="7:23" ht="12.75">
      <c r="G1694">
        <v>213670</v>
      </c>
      <c r="H1694" s="114" t="s">
        <v>1824</v>
      </c>
      <c r="I1694" s="114" t="s">
        <v>677</v>
      </c>
      <c r="L1694">
        <v>25249</v>
      </c>
      <c r="M1694" s="114" t="s">
        <v>3820</v>
      </c>
      <c r="N1694" s="114" t="s">
        <v>658</v>
      </c>
      <c r="V1694" s="114" t="s">
        <v>1897</v>
      </c>
      <c r="W1694">
        <v>6825</v>
      </c>
    </row>
    <row r="1695" spans="7:23" ht="12.75">
      <c r="G1695">
        <v>55387</v>
      </c>
      <c r="H1695" s="114" t="s">
        <v>1825</v>
      </c>
      <c r="I1695" s="114" t="s">
        <v>677</v>
      </c>
      <c r="L1695">
        <v>25250</v>
      </c>
      <c r="M1695" s="114" t="s">
        <v>3821</v>
      </c>
      <c r="N1695" s="114" t="s">
        <v>658</v>
      </c>
      <c r="V1695" s="114" t="s">
        <v>1898</v>
      </c>
      <c r="W1695">
        <v>14066</v>
      </c>
    </row>
    <row r="1696" spans="7:23" ht="12.75">
      <c r="G1696">
        <v>6759</v>
      </c>
      <c r="H1696" s="114" t="s">
        <v>1826</v>
      </c>
      <c r="I1696" s="114" t="s">
        <v>677</v>
      </c>
      <c r="L1696">
        <v>25251</v>
      </c>
      <c r="M1696" s="114" t="s">
        <v>3822</v>
      </c>
      <c r="N1696" s="114" t="s">
        <v>658</v>
      </c>
      <c r="V1696" s="114" t="s">
        <v>1899</v>
      </c>
      <c r="W1696">
        <v>6826</v>
      </c>
    </row>
    <row r="1697" spans="7:23" ht="12.75">
      <c r="G1697">
        <v>6760</v>
      </c>
      <c r="H1697" s="114" t="s">
        <v>1827</v>
      </c>
      <c r="I1697" s="114" t="s">
        <v>677</v>
      </c>
      <c r="L1697">
        <v>25252</v>
      </c>
      <c r="M1697" s="114" t="s">
        <v>3823</v>
      </c>
      <c r="N1697" s="114" t="s">
        <v>658</v>
      </c>
      <c r="V1697" s="114" t="s">
        <v>1900</v>
      </c>
      <c r="W1697">
        <v>6827</v>
      </c>
    </row>
    <row r="1698" spans="7:23" ht="12.75">
      <c r="G1698">
        <v>6761</v>
      </c>
      <c r="H1698" s="114" t="s">
        <v>1828</v>
      </c>
      <c r="I1698" s="114" t="s">
        <v>677</v>
      </c>
      <c r="L1698">
        <v>25253</v>
      </c>
      <c r="M1698" s="114" t="s">
        <v>3824</v>
      </c>
      <c r="N1698" s="114" t="s">
        <v>658</v>
      </c>
      <c r="V1698" s="114" t="s">
        <v>1901</v>
      </c>
      <c r="W1698">
        <v>6828</v>
      </c>
    </row>
    <row r="1699" spans="7:23" ht="12.75">
      <c r="G1699">
        <v>6762</v>
      </c>
      <c r="H1699" s="114" t="s">
        <v>1829</v>
      </c>
      <c r="I1699" s="114" t="s">
        <v>677</v>
      </c>
      <c r="L1699">
        <v>25254</v>
      </c>
      <c r="M1699" s="114" t="s">
        <v>3825</v>
      </c>
      <c r="N1699" s="114" t="s">
        <v>658</v>
      </c>
      <c r="V1699" s="114" t="s">
        <v>1902</v>
      </c>
      <c r="W1699">
        <v>6829</v>
      </c>
    </row>
    <row r="1700" spans="7:23" ht="12.75">
      <c r="G1700">
        <v>207070</v>
      </c>
      <c r="H1700" s="114" t="s">
        <v>1830</v>
      </c>
      <c r="I1700" s="114" t="s">
        <v>677</v>
      </c>
      <c r="L1700">
        <v>25255</v>
      </c>
      <c r="M1700" s="114" t="s">
        <v>3826</v>
      </c>
      <c r="N1700" s="114" t="s">
        <v>658</v>
      </c>
      <c r="V1700" s="114" t="s">
        <v>1903</v>
      </c>
      <c r="W1700">
        <v>6830</v>
      </c>
    </row>
    <row r="1701" spans="7:23" ht="12.75">
      <c r="G1701">
        <v>199081</v>
      </c>
      <c r="H1701" s="114" t="s">
        <v>1831</v>
      </c>
      <c r="I1701" s="114" t="s">
        <v>677</v>
      </c>
      <c r="L1701">
        <v>25256</v>
      </c>
      <c r="M1701" s="114" t="s">
        <v>3827</v>
      </c>
      <c r="N1701" s="114" t="s">
        <v>658</v>
      </c>
      <c r="V1701" s="114" t="s">
        <v>1904</v>
      </c>
      <c r="W1701">
        <v>6831</v>
      </c>
    </row>
    <row r="1702" spans="7:23" ht="12.75">
      <c r="G1702">
        <v>6763</v>
      </c>
      <c r="H1702" s="114" t="s">
        <v>1832</v>
      </c>
      <c r="I1702" s="114" t="s">
        <v>677</v>
      </c>
      <c r="L1702">
        <v>25257</v>
      </c>
      <c r="M1702" s="114" t="s">
        <v>3828</v>
      </c>
      <c r="N1702" s="114" t="s">
        <v>658</v>
      </c>
      <c r="V1702" s="114" t="s">
        <v>1905</v>
      </c>
      <c r="W1702">
        <v>6832</v>
      </c>
    </row>
    <row r="1703" spans="7:23" ht="12.75">
      <c r="G1703">
        <v>340070</v>
      </c>
      <c r="H1703" s="114" t="s">
        <v>4813</v>
      </c>
      <c r="I1703" s="114" t="s">
        <v>677</v>
      </c>
      <c r="L1703">
        <v>25258</v>
      </c>
      <c r="M1703" s="114" t="s">
        <v>3829</v>
      </c>
      <c r="N1703" s="114" t="s">
        <v>658</v>
      </c>
      <c r="V1703" s="114" t="s">
        <v>1906</v>
      </c>
      <c r="W1703">
        <v>6833</v>
      </c>
    </row>
    <row r="1704" spans="7:23" ht="12.75">
      <c r="G1704">
        <v>207273</v>
      </c>
      <c r="H1704" s="114" t="s">
        <v>1833</v>
      </c>
      <c r="I1704" s="114" t="s">
        <v>677</v>
      </c>
      <c r="L1704">
        <v>25259</v>
      </c>
      <c r="M1704" s="114" t="s">
        <v>3830</v>
      </c>
      <c r="N1704" s="114" t="s">
        <v>658</v>
      </c>
      <c r="V1704" s="114" t="s">
        <v>1907</v>
      </c>
      <c r="W1704">
        <v>6834</v>
      </c>
    </row>
    <row r="1705" spans="7:23" ht="12.75">
      <c r="G1705">
        <v>207269</v>
      </c>
      <c r="H1705" s="114" t="s">
        <v>1834</v>
      </c>
      <c r="I1705" s="114" t="s">
        <v>677</v>
      </c>
      <c r="L1705">
        <v>25260</v>
      </c>
      <c r="M1705" s="114" t="s">
        <v>3831</v>
      </c>
      <c r="N1705" s="114" t="s">
        <v>658</v>
      </c>
      <c r="V1705" s="114" t="s">
        <v>1908</v>
      </c>
      <c r="W1705">
        <v>6835</v>
      </c>
    </row>
    <row r="1706" spans="7:23" ht="12.75">
      <c r="G1706">
        <v>6764</v>
      </c>
      <c r="H1706" s="114" t="s">
        <v>1835</v>
      </c>
      <c r="I1706" s="114" t="s">
        <v>677</v>
      </c>
      <c r="L1706">
        <v>25261</v>
      </c>
      <c r="M1706" s="114" t="s">
        <v>3832</v>
      </c>
      <c r="N1706" s="114" t="s">
        <v>658</v>
      </c>
      <c r="V1706" s="114" t="s">
        <v>1909</v>
      </c>
      <c r="W1706">
        <v>6836</v>
      </c>
    </row>
    <row r="1707" spans="7:23" ht="12.75">
      <c r="G1707">
        <v>362270</v>
      </c>
      <c r="H1707" s="114" t="s">
        <v>5209</v>
      </c>
      <c r="I1707" s="114" t="s">
        <v>677</v>
      </c>
      <c r="L1707">
        <v>25262</v>
      </c>
      <c r="M1707" s="114" t="s">
        <v>3833</v>
      </c>
      <c r="N1707" s="114" t="s">
        <v>658</v>
      </c>
      <c r="V1707" s="114" t="s">
        <v>1910</v>
      </c>
      <c r="W1707">
        <v>6837</v>
      </c>
    </row>
    <row r="1708" spans="7:23" ht="12.75">
      <c r="G1708">
        <v>6765</v>
      </c>
      <c r="H1708" s="114" t="s">
        <v>1836</v>
      </c>
      <c r="I1708" s="114" t="s">
        <v>677</v>
      </c>
      <c r="L1708">
        <v>25263</v>
      </c>
      <c r="M1708" s="114" t="s">
        <v>3834</v>
      </c>
      <c r="N1708" s="114" t="s">
        <v>658</v>
      </c>
      <c r="V1708" s="114" t="s">
        <v>1911</v>
      </c>
      <c r="W1708">
        <v>14068</v>
      </c>
    </row>
    <row r="1709" spans="7:23" ht="12.75">
      <c r="G1709">
        <v>6766</v>
      </c>
      <c r="H1709" s="114" t="s">
        <v>1837</v>
      </c>
      <c r="I1709" s="114" t="s">
        <v>677</v>
      </c>
      <c r="L1709">
        <v>25264</v>
      </c>
      <c r="M1709" s="114" t="s">
        <v>3835</v>
      </c>
      <c r="N1709" s="114" t="s">
        <v>658</v>
      </c>
      <c r="V1709" s="114" t="s">
        <v>1912</v>
      </c>
      <c r="W1709">
        <v>6838</v>
      </c>
    </row>
    <row r="1710" spans="7:23" ht="12.75">
      <c r="G1710">
        <v>6767</v>
      </c>
      <c r="H1710" s="114" t="s">
        <v>1838</v>
      </c>
      <c r="I1710" s="114" t="s">
        <v>677</v>
      </c>
      <c r="L1710">
        <v>25265</v>
      </c>
      <c r="M1710" s="114" t="s">
        <v>3836</v>
      </c>
      <c r="N1710" s="114" t="s">
        <v>658</v>
      </c>
      <c r="V1710" s="114" t="s">
        <v>1913</v>
      </c>
      <c r="W1710">
        <v>6839</v>
      </c>
    </row>
    <row r="1711" spans="7:23" ht="12.75">
      <c r="G1711">
        <v>6768</v>
      </c>
      <c r="H1711" s="114" t="s">
        <v>1839</v>
      </c>
      <c r="I1711" s="114" t="s">
        <v>677</v>
      </c>
      <c r="L1711">
        <v>25266</v>
      </c>
      <c r="M1711" s="114" t="s">
        <v>3837</v>
      </c>
      <c r="N1711" s="114" t="s">
        <v>658</v>
      </c>
      <c r="V1711" s="114" t="s">
        <v>1914</v>
      </c>
      <c r="W1711">
        <v>6840</v>
      </c>
    </row>
    <row r="1712" spans="7:23" ht="12.75">
      <c r="G1712">
        <v>6769</v>
      </c>
      <c r="H1712" s="114" t="s">
        <v>1840</v>
      </c>
      <c r="I1712" s="114" t="s">
        <v>677</v>
      </c>
      <c r="L1712">
        <v>25267</v>
      </c>
      <c r="M1712" s="114" t="s">
        <v>3838</v>
      </c>
      <c r="N1712" s="114" t="s">
        <v>658</v>
      </c>
      <c r="V1712" s="114" t="s">
        <v>1915</v>
      </c>
      <c r="W1712">
        <v>6841</v>
      </c>
    </row>
    <row r="1713" spans="7:23" ht="12.75">
      <c r="G1713">
        <v>204069</v>
      </c>
      <c r="H1713" s="114" t="s">
        <v>1841</v>
      </c>
      <c r="I1713" s="114" t="s">
        <v>677</v>
      </c>
      <c r="L1713">
        <v>25268</v>
      </c>
      <c r="M1713" s="114" t="s">
        <v>3839</v>
      </c>
      <c r="N1713" s="114" t="s">
        <v>658</v>
      </c>
      <c r="V1713" s="114" t="s">
        <v>1916</v>
      </c>
      <c r="W1713">
        <v>6842</v>
      </c>
    </row>
    <row r="1714" spans="7:23" ht="12.75">
      <c r="G1714">
        <v>6770</v>
      </c>
      <c r="H1714" s="114" t="s">
        <v>1842</v>
      </c>
      <c r="I1714" s="114" t="s">
        <v>677</v>
      </c>
      <c r="L1714">
        <v>25269</v>
      </c>
      <c r="M1714" s="114" t="s">
        <v>3840</v>
      </c>
      <c r="N1714" s="114" t="s">
        <v>658</v>
      </c>
      <c r="V1714" s="114" t="s">
        <v>1917</v>
      </c>
      <c r="W1714">
        <v>6843</v>
      </c>
    </row>
    <row r="1715" spans="7:23" ht="12.75">
      <c r="G1715">
        <v>6771</v>
      </c>
      <c r="H1715" s="114" t="s">
        <v>1843</v>
      </c>
      <c r="I1715" s="114" t="s">
        <v>677</v>
      </c>
      <c r="L1715">
        <v>25270</v>
      </c>
      <c r="M1715" s="114" t="s">
        <v>3841</v>
      </c>
      <c r="N1715" s="114" t="s">
        <v>658</v>
      </c>
      <c r="V1715" s="114" t="s">
        <v>1918</v>
      </c>
      <c r="W1715">
        <v>6844</v>
      </c>
    </row>
    <row r="1716" spans="7:23" ht="12.75">
      <c r="G1716">
        <v>6772</v>
      </c>
      <c r="H1716" s="114" t="s">
        <v>1844</v>
      </c>
      <c r="I1716" s="114" t="s">
        <v>677</v>
      </c>
      <c r="L1716">
        <v>25271</v>
      </c>
      <c r="M1716" s="114" t="s">
        <v>3842</v>
      </c>
      <c r="N1716" s="114" t="s">
        <v>658</v>
      </c>
      <c r="V1716" s="114" t="s">
        <v>1919</v>
      </c>
      <c r="W1716">
        <v>6845</v>
      </c>
    </row>
    <row r="1717" spans="7:23" ht="12.75">
      <c r="G1717">
        <v>6773</v>
      </c>
      <c r="H1717" s="114" t="s">
        <v>1845</v>
      </c>
      <c r="I1717" s="114" t="s">
        <v>677</v>
      </c>
      <c r="L1717">
        <v>25272</v>
      </c>
      <c r="M1717" s="114" t="s">
        <v>3843</v>
      </c>
      <c r="N1717" s="114" t="s">
        <v>658</v>
      </c>
      <c r="V1717" s="114" t="s">
        <v>1920</v>
      </c>
      <c r="W1717">
        <v>6846</v>
      </c>
    </row>
    <row r="1718" spans="7:23" ht="12.75">
      <c r="G1718">
        <v>6774</v>
      </c>
      <c r="H1718" s="114" t="s">
        <v>1846</v>
      </c>
      <c r="I1718" s="114" t="s">
        <v>677</v>
      </c>
      <c r="L1718">
        <v>25273</v>
      </c>
      <c r="M1718" s="114" t="s">
        <v>3844</v>
      </c>
      <c r="N1718" s="114" t="s">
        <v>658</v>
      </c>
      <c r="V1718" s="114" t="s">
        <v>1921</v>
      </c>
      <c r="W1718">
        <v>6847</v>
      </c>
    </row>
    <row r="1719" spans="7:23" ht="12.75">
      <c r="G1719">
        <v>6775</v>
      </c>
      <c r="H1719" s="114" t="s">
        <v>1847</v>
      </c>
      <c r="I1719" s="114" t="s">
        <v>677</v>
      </c>
      <c r="L1719">
        <v>25274</v>
      </c>
      <c r="M1719" s="114" t="s">
        <v>3845</v>
      </c>
      <c r="N1719" s="114" t="s">
        <v>658</v>
      </c>
      <c r="V1719" s="114" t="s">
        <v>1922</v>
      </c>
      <c r="W1719">
        <v>6848</v>
      </c>
    </row>
    <row r="1720" spans="7:23" ht="12.75">
      <c r="G1720">
        <v>6776</v>
      </c>
      <c r="H1720" s="114" t="s">
        <v>1848</v>
      </c>
      <c r="I1720" s="114" t="s">
        <v>677</v>
      </c>
      <c r="L1720">
        <v>25275</v>
      </c>
      <c r="M1720" s="114" t="s">
        <v>3846</v>
      </c>
      <c r="N1720" s="114" t="s">
        <v>658</v>
      </c>
      <c r="V1720" s="114" t="s">
        <v>1923</v>
      </c>
      <c r="W1720">
        <v>6849</v>
      </c>
    </row>
    <row r="1721" spans="7:23" ht="12.75">
      <c r="G1721">
        <v>6777</v>
      </c>
      <c r="H1721" s="114" t="s">
        <v>1849</v>
      </c>
      <c r="I1721" s="114" t="s">
        <v>677</v>
      </c>
      <c r="L1721">
        <v>25276</v>
      </c>
      <c r="M1721" s="114" t="s">
        <v>3847</v>
      </c>
      <c r="N1721" s="114" t="s">
        <v>658</v>
      </c>
      <c r="V1721" s="114" t="s">
        <v>1924</v>
      </c>
      <c r="W1721">
        <v>6850</v>
      </c>
    </row>
    <row r="1722" spans="7:23" ht="12.75">
      <c r="G1722">
        <v>6778</v>
      </c>
      <c r="H1722" s="114" t="s">
        <v>1850</v>
      </c>
      <c r="I1722" s="114" t="s">
        <v>677</v>
      </c>
      <c r="L1722">
        <v>25277</v>
      </c>
      <c r="M1722" s="114" t="s">
        <v>3848</v>
      </c>
      <c r="N1722" s="114" t="s">
        <v>658</v>
      </c>
      <c r="V1722" s="114" t="s">
        <v>1925</v>
      </c>
      <c r="W1722">
        <v>6851</v>
      </c>
    </row>
    <row r="1723" spans="7:23" ht="12.75">
      <c r="G1723">
        <v>6779</v>
      </c>
      <c r="H1723" s="114" t="s">
        <v>1851</v>
      </c>
      <c r="I1723" s="114" t="s">
        <v>677</v>
      </c>
      <c r="L1723">
        <v>25278</v>
      </c>
      <c r="M1723" s="114" t="s">
        <v>3849</v>
      </c>
      <c r="N1723" s="114" t="s">
        <v>658</v>
      </c>
      <c r="V1723" s="114" t="s">
        <v>1926</v>
      </c>
      <c r="W1723">
        <v>6852</v>
      </c>
    </row>
    <row r="1724" spans="7:23" ht="12.75">
      <c r="G1724">
        <v>6780</v>
      </c>
      <c r="H1724" s="114" t="s">
        <v>1852</v>
      </c>
      <c r="I1724" s="114" t="s">
        <v>677</v>
      </c>
      <c r="L1724">
        <v>25279</v>
      </c>
      <c r="M1724" s="114" t="s">
        <v>3850</v>
      </c>
      <c r="N1724" s="114" t="s">
        <v>658</v>
      </c>
      <c r="V1724" s="114" t="s">
        <v>1927</v>
      </c>
      <c r="W1724">
        <v>6853</v>
      </c>
    </row>
    <row r="1725" spans="7:23" ht="12.75">
      <c r="G1725">
        <v>6781</v>
      </c>
      <c r="H1725" s="114" t="s">
        <v>1853</v>
      </c>
      <c r="I1725" s="114" t="s">
        <v>677</v>
      </c>
      <c r="L1725">
        <v>25280</v>
      </c>
      <c r="M1725" s="114" t="s">
        <v>3851</v>
      </c>
      <c r="N1725" s="114" t="s">
        <v>658</v>
      </c>
      <c r="V1725" s="114" t="s">
        <v>1928</v>
      </c>
      <c r="W1725">
        <v>6854</v>
      </c>
    </row>
    <row r="1726" spans="7:23" ht="12.75">
      <c r="G1726">
        <v>6782</v>
      </c>
      <c r="H1726" s="114" t="s">
        <v>1854</v>
      </c>
      <c r="I1726" s="114" t="s">
        <v>677</v>
      </c>
      <c r="L1726">
        <v>25281</v>
      </c>
      <c r="M1726" s="114" t="s">
        <v>3852</v>
      </c>
      <c r="N1726" s="114" t="s">
        <v>658</v>
      </c>
      <c r="V1726" s="114" t="s">
        <v>1929</v>
      </c>
      <c r="W1726">
        <v>6855</v>
      </c>
    </row>
    <row r="1727" spans="7:23" ht="12.75">
      <c r="G1727">
        <v>6783</v>
      </c>
      <c r="H1727" s="114" t="s">
        <v>1855</v>
      </c>
      <c r="I1727" s="114" t="s">
        <v>677</v>
      </c>
      <c r="L1727">
        <v>25282</v>
      </c>
      <c r="M1727" s="114" t="s">
        <v>3853</v>
      </c>
      <c r="N1727" s="114" t="s">
        <v>658</v>
      </c>
      <c r="V1727" s="114" t="s">
        <v>1930</v>
      </c>
      <c r="W1727">
        <v>6856</v>
      </c>
    </row>
    <row r="1728" spans="7:23" ht="12.75">
      <c r="G1728">
        <v>6784</v>
      </c>
      <c r="H1728" s="114" t="s">
        <v>1856</v>
      </c>
      <c r="I1728" s="114" t="s">
        <v>677</v>
      </c>
      <c r="L1728">
        <v>25283</v>
      </c>
      <c r="M1728" s="114" t="s">
        <v>3854</v>
      </c>
      <c r="N1728" s="114" t="s">
        <v>658</v>
      </c>
      <c r="V1728" s="114" t="s">
        <v>1931</v>
      </c>
      <c r="W1728">
        <v>6857</v>
      </c>
    </row>
    <row r="1729" spans="7:23" ht="12.75">
      <c r="G1729">
        <v>6785</v>
      </c>
      <c r="H1729" s="114" t="s">
        <v>1857</v>
      </c>
      <c r="I1729" s="114" t="s">
        <v>677</v>
      </c>
      <c r="L1729">
        <v>25284</v>
      </c>
      <c r="M1729" s="114" t="s">
        <v>3855</v>
      </c>
      <c r="N1729" s="114" t="s">
        <v>658</v>
      </c>
      <c r="V1729" s="114" t="s">
        <v>1932</v>
      </c>
      <c r="W1729">
        <v>6858</v>
      </c>
    </row>
    <row r="1730" spans="7:23" ht="12.75">
      <c r="G1730">
        <v>6786</v>
      </c>
      <c r="H1730" s="114" t="s">
        <v>1858</v>
      </c>
      <c r="I1730" s="114" t="s">
        <v>677</v>
      </c>
      <c r="L1730">
        <v>25285</v>
      </c>
      <c r="M1730" s="114" t="s">
        <v>3857</v>
      </c>
      <c r="N1730" s="114" t="s">
        <v>658</v>
      </c>
      <c r="V1730" s="114" t="s">
        <v>1933</v>
      </c>
      <c r="W1730">
        <v>6859</v>
      </c>
    </row>
    <row r="1731" spans="7:23" ht="12.75">
      <c r="G1731">
        <v>6787</v>
      </c>
      <c r="H1731" s="114" t="s">
        <v>1859</v>
      </c>
      <c r="I1731" s="114" t="s">
        <v>677</v>
      </c>
      <c r="L1731">
        <v>25286</v>
      </c>
      <c r="M1731" s="114" t="s">
        <v>3858</v>
      </c>
      <c r="N1731" s="114" t="s">
        <v>658</v>
      </c>
      <c r="V1731" s="114" t="s">
        <v>1934</v>
      </c>
      <c r="W1731">
        <v>14266</v>
      </c>
    </row>
    <row r="1732" spans="7:23" ht="12.75">
      <c r="G1732">
        <v>6788</v>
      </c>
      <c r="H1732" s="114" t="s">
        <v>1860</v>
      </c>
      <c r="I1732" s="114" t="s">
        <v>677</v>
      </c>
      <c r="L1732">
        <v>25287</v>
      </c>
      <c r="M1732" s="114" t="s">
        <v>3859</v>
      </c>
      <c r="N1732" s="114" t="s">
        <v>658</v>
      </c>
      <c r="V1732" s="114" t="s">
        <v>1935</v>
      </c>
      <c r="W1732">
        <v>201669</v>
      </c>
    </row>
    <row r="1733" spans="7:23" ht="12.75">
      <c r="G1733">
        <v>6789</v>
      </c>
      <c r="H1733" s="114" t="s">
        <v>1861</v>
      </c>
      <c r="I1733" s="114" t="s">
        <v>677</v>
      </c>
      <c r="L1733">
        <v>25288</v>
      </c>
      <c r="M1733" s="114" t="s">
        <v>3860</v>
      </c>
      <c r="N1733" s="114" t="s">
        <v>658</v>
      </c>
      <c r="V1733" s="114" t="s">
        <v>1936</v>
      </c>
      <c r="W1733">
        <v>14267</v>
      </c>
    </row>
    <row r="1734" spans="7:23" ht="12.75">
      <c r="G1734">
        <v>6790</v>
      </c>
      <c r="H1734" s="114" t="s">
        <v>1862</v>
      </c>
      <c r="I1734" s="114" t="s">
        <v>677</v>
      </c>
      <c r="L1734">
        <v>25289</v>
      </c>
      <c r="M1734" s="114" t="s">
        <v>3861</v>
      </c>
      <c r="N1734" s="114" t="s">
        <v>658</v>
      </c>
      <c r="V1734" s="114" t="s">
        <v>1937</v>
      </c>
      <c r="W1734">
        <v>14268</v>
      </c>
    </row>
    <row r="1735" spans="7:23" ht="12.75">
      <c r="G1735">
        <v>6791</v>
      </c>
      <c r="H1735" s="114" t="s">
        <v>1863</v>
      </c>
      <c r="I1735" s="114" t="s">
        <v>677</v>
      </c>
      <c r="L1735">
        <v>25290</v>
      </c>
      <c r="M1735" s="114" t="s">
        <v>3862</v>
      </c>
      <c r="N1735" s="114" t="s">
        <v>658</v>
      </c>
      <c r="V1735" s="114" t="s">
        <v>1938</v>
      </c>
      <c r="W1735">
        <v>14270</v>
      </c>
    </row>
    <row r="1736" spans="7:23" ht="12.75">
      <c r="G1736">
        <v>6792</v>
      </c>
      <c r="H1736" s="114" t="s">
        <v>1864</v>
      </c>
      <c r="I1736" s="114" t="s">
        <v>677</v>
      </c>
      <c r="L1736">
        <v>25291</v>
      </c>
      <c r="M1736" s="114" t="s">
        <v>3863</v>
      </c>
      <c r="N1736" s="114" t="s">
        <v>658</v>
      </c>
      <c r="V1736" s="114" t="s">
        <v>1939</v>
      </c>
      <c r="W1736">
        <v>6861</v>
      </c>
    </row>
    <row r="1737" spans="7:23" ht="12.75">
      <c r="G1737">
        <v>6793</v>
      </c>
      <c r="H1737" s="114" t="s">
        <v>1865</v>
      </c>
      <c r="I1737" s="114" t="s">
        <v>677</v>
      </c>
      <c r="L1737">
        <v>25292</v>
      </c>
      <c r="M1737" s="114" t="s">
        <v>3864</v>
      </c>
      <c r="N1737" s="114" t="s">
        <v>658</v>
      </c>
      <c r="V1737" s="114" t="s">
        <v>1940</v>
      </c>
      <c r="W1737">
        <v>6862</v>
      </c>
    </row>
    <row r="1738" spans="7:23" ht="12.75">
      <c r="G1738">
        <v>6794</v>
      </c>
      <c r="H1738" s="114" t="s">
        <v>1866</v>
      </c>
      <c r="I1738" s="114" t="s">
        <v>677</v>
      </c>
      <c r="L1738">
        <v>25293</v>
      </c>
      <c r="M1738" s="114" t="s">
        <v>3866</v>
      </c>
      <c r="N1738" s="114" t="s">
        <v>658</v>
      </c>
      <c r="V1738" s="114" t="s">
        <v>1941</v>
      </c>
      <c r="W1738">
        <v>14269</v>
      </c>
    </row>
    <row r="1739" spans="7:23" ht="12.75">
      <c r="G1739">
        <v>6795</v>
      </c>
      <c r="H1739" s="114" t="s">
        <v>1867</v>
      </c>
      <c r="I1739" s="114" t="s">
        <v>677</v>
      </c>
      <c r="L1739">
        <v>25294</v>
      </c>
      <c r="M1739" s="114" t="s">
        <v>3867</v>
      </c>
      <c r="N1739" s="114" t="s">
        <v>658</v>
      </c>
      <c r="V1739" s="114" t="s">
        <v>1942</v>
      </c>
      <c r="W1739">
        <v>6863</v>
      </c>
    </row>
    <row r="1740" spans="7:23" ht="12.75">
      <c r="G1740">
        <v>6796</v>
      </c>
      <c r="H1740" s="114" t="s">
        <v>1868</v>
      </c>
      <c r="I1740" s="114" t="s">
        <v>677</v>
      </c>
      <c r="L1740">
        <v>25295</v>
      </c>
      <c r="M1740" s="114" t="s">
        <v>3868</v>
      </c>
      <c r="N1740" s="114" t="s">
        <v>658</v>
      </c>
      <c r="V1740" s="114" t="s">
        <v>1943</v>
      </c>
      <c r="W1740">
        <v>6864</v>
      </c>
    </row>
    <row r="1741" spans="7:23" ht="12.75">
      <c r="G1741">
        <v>6797</v>
      </c>
      <c r="H1741" s="114" t="s">
        <v>1869</v>
      </c>
      <c r="I1741" s="114" t="s">
        <v>677</v>
      </c>
      <c r="L1741">
        <v>25319</v>
      </c>
      <c r="M1741" s="114" t="s">
        <v>765</v>
      </c>
      <c r="N1741" s="114" t="s">
        <v>677</v>
      </c>
      <c r="V1741" s="114" t="s">
        <v>1944</v>
      </c>
      <c r="W1741">
        <v>201673</v>
      </c>
    </row>
    <row r="1742" spans="7:23" ht="12.75">
      <c r="G1742">
        <v>6798</v>
      </c>
      <c r="H1742" s="114" t="s">
        <v>1870</v>
      </c>
      <c r="I1742" s="114" t="s">
        <v>677</v>
      </c>
      <c r="L1742">
        <v>25673</v>
      </c>
      <c r="M1742" s="114" t="s">
        <v>767</v>
      </c>
      <c r="N1742" s="114" t="s">
        <v>658</v>
      </c>
      <c r="V1742" s="114" t="s">
        <v>1945</v>
      </c>
      <c r="W1742">
        <v>14271</v>
      </c>
    </row>
    <row r="1743" spans="7:23" ht="12.75">
      <c r="G1743">
        <v>6799</v>
      </c>
      <c r="H1743" s="114" t="s">
        <v>1871</v>
      </c>
      <c r="I1743" s="114" t="s">
        <v>677</v>
      </c>
      <c r="L1743">
        <v>25674</v>
      </c>
      <c r="M1743" s="114" t="s">
        <v>770</v>
      </c>
      <c r="N1743" s="114" t="s">
        <v>677</v>
      </c>
      <c r="V1743" s="114" t="s">
        <v>1946</v>
      </c>
      <c r="W1743">
        <v>14272</v>
      </c>
    </row>
    <row r="1744" spans="7:23" ht="12.75">
      <c r="G1744">
        <v>6800</v>
      </c>
      <c r="H1744" s="114" t="s">
        <v>1872</v>
      </c>
      <c r="I1744" s="114" t="s">
        <v>677</v>
      </c>
      <c r="L1744">
        <v>27563</v>
      </c>
      <c r="M1744" s="114" t="s">
        <v>2098</v>
      </c>
      <c r="N1744" s="114" t="s">
        <v>661</v>
      </c>
      <c r="V1744" s="114" t="s">
        <v>1947</v>
      </c>
      <c r="W1744">
        <v>6865</v>
      </c>
    </row>
    <row r="1745" spans="7:23" ht="12.75">
      <c r="G1745">
        <v>6801</v>
      </c>
      <c r="H1745" s="114" t="s">
        <v>1873</v>
      </c>
      <c r="I1745" s="114" t="s">
        <v>677</v>
      </c>
      <c r="L1745">
        <v>27568</v>
      </c>
      <c r="M1745" s="114" t="s">
        <v>2325</v>
      </c>
      <c r="N1745" s="114" t="s">
        <v>660</v>
      </c>
      <c r="V1745" s="114" t="s">
        <v>1948</v>
      </c>
      <c r="W1745">
        <v>201721</v>
      </c>
    </row>
    <row r="1746" spans="7:23" ht="12.75">
      <c r="G1746">
        <v>6802</v>
      </c>
      <c r="H1746" s="114" t="s">
        <v>1874</v>
      </c>
      <c r="I1746" s="114" t="s">
        <v>677</v>
      </c>
      <c r="L1746">
        <v>27570</v>
      </c>
      <c r="M1746" s="114" t="s">
        <v>2319</v>
      </c>
      <c r="N1746" s="114" t="s">
        <v>660</v>
      </c>
      <c r="V1746" s="114" t="s">
        <v>1949</v>
      </c>
      <c r="W1746">
        <v>201725</v>
      </c>
    </row>
    <row r="1747" spans="7:23" ht="12.75">
      <c r="G1747">
        <v>6803</v>
      </c>
      <c r="H1747" s="114" t="s">
        <v>1875</v>
      </c>
      <c r="I1747" s="114" t="s">
        <v>677</v>
      </c>
      <c r="L1747">
        <v>27572</v>
      </c>
      <c r="M1747" s="114" t="s">
        <v>2316</v>
      </c>
      <c r="N1747" s="114" t="s">
        <v>660</v>
      </c>
      <c r="V1747" s="114" t="s">
        <v>1950</v>
      </c>
      <c r="W1747">
        <v>201713</v>
      </c>
    </row>
    <row r="1748" spans="7:23" ht="12.75">
      <c r="G1748">
        <v>6804</v>
      </c>
      <c r="H1748" s="114" t="s">
        <v>1876</v>
      </c>
      <c r="I1748" s="114" t="s">
        <v>677</v>
      </c>
      <c r="L1748">
        <v>27578</v>
      </c>
      <c r="M1748" s="114" t="s">
        <v>2317</v>
      </c>
      <c r="N1748" s="114" t="s">
        <v>660</v>
      </c>
      <c r="V1748" s="114" t="s">
        <v>1951</v>
      </c>
      <c r="W1748">
        <v>201709</v>
      </c>
    </row>
    <row r="1749" spans="7:23" ht="12.75">
      <c r="G1749">
        <v>6805</v>
      </c>
      <c r="H1749" s="114" t="s">
        <v>1877</v>
      </c>
      <c r="I1749" s="114" t="s">
        <v>677</v>
      </c>
      <c r="L1749">
        <v>27667</v>
      </c>
      <c r="M1749" s="114" t="s">
        <v>2097</v>
      </c>
      <c r="N1749" s="114" t="s">
        <v>661</v>
      </c>
      <c r="V1749" s="114" t="s">
        <v>1952</v>
      </c>
      <c r="W1749">
        <v>201729</v>
      </c>
    </row>
    <row r="1750" spans="7:23" ht="12.75">
      <c r="G1750">
        <v>6806</v>
      </c>
      <c r="H1750" s="114" t="s">
        <v>1878</v>
      </c>
      <c r="I1750" s="114" t="s">
        <v>677</v>
      </c>
      <c r="L1750">
        <v>27668</v>
      </c>
      <c r="M1750" s="114" t="s">
        <v>2099</v>
      </c>
      <c r="N1750" s="114" t="s">
        <v>661</v>
      </c>
      <c r="V1750" s="114" t="s">
        <v>1953</v>
      </c>
      <c r="W1750">
        <v>201733</v>
      </c>
    </row>
    <row r="1751" spans="7:23" ht="12.75">
      <c r="G1751">
        <v>6807</v>
      </c>
      <c r="H1751" s="114" t="s">
        <v>1879</v>
      </c>
      <c r="I1751" s="114" t="s">
        <v>677</v>
      </c>
      <c r="L1751">
        <v>27686</v>
      </c>
      <c r="M1751" s="114" t="s">
        <v>2339</v>
      </c>
      <c r="N1751" s="114" t="s">
        <v>660</v>
      </c>
      <c r="V1751" s="114" t="s">
        <v>1954</v>
      </c>
      <c r="W1751">
        <v>201705</v>
      </c>
    </row>
    <row r="1752" spans="7:23" ht="12.75">
      <c r="G1752">
        <v>6808</v>
      </c>
      <c r="H1752" s="114" t="s">
        <v>1880</v>
      </c>
      <c r="I1752" s="114" t="s">
        <v>677</v>
      </c>
      <c r="L1752">
        <v>27868</v>
      </c>
      <c r="M1752" s="114" t="s">
        <v>2084</v>
      </c>
      <c r="N1752" s="114" t="s">
        <v>661</v>
      </c>
      <c r="V1752" s="114" t="s">
        <v>1955</v>
      </c>
      <c r="W1752">
        <v>201701</v>
      </c>
    </row>
    <row r="1753" spans="7:23" ht="12.75">
      <c r="G1753">
        <v>6809</v>
      </c>
      <c r="H1753" s="114" t="s">
        <v>1881</v>
      </c>
      <c r="I1753" s="114" t="s">
        <v>677</v>
      </c>
      <c r="L1753">
        <v>27869</v>
      </c>
      <c r="M1753" s="114" t="s">
        <v>2085</v>
      </c>
      <c r="N1753" s="114" t="s">
        <v>661</v>
      </c>
      <c r="V1753" s="114" t="s">
        <v>1956</v>
      </c>
      <c r="W1753">
        <v>201697</v>
      </c>
    </row>
    <row r="1754" spans="7:23" ht="12.75">
      <c r="G1754">
        <v>6810</v>
      </c>
      <c r="H1754" s="114" t="s">
        <v>1882</v>
      </c>
      <c r="I1754" s="114" t="s">
        <v>677</v>
      </c>
      <c r="L1754">
        <v>27870</v>
      </c>
      <c r="M1754" s="114" t="s">
        <v>2086</v>
      </c>
      <c r="N1754" s="114" t="s">
        <v>661</v>
      </c>
      <c r="V1754" s="114" t="s">
        <v>1957</v>
      </c>
      <c r="W1754">
        <v>201693</v>
      </c>
    </row>
    <row r="1755" spans="7:23" ht="12.75">
      <c r="G1755">
        <v>6811</v>
      </c>
      <c r="H1755" s="114" t="s">
        <v>1883</v>
      </c>
      <c r="I1755" s="114" t="s">
        <v>677</v>
      </c>
      <c r="L1755">
        <v>27876</v>
      </c>
      <c r="M1755" s="114" t="s">
        <v>2286</v>
      </c>
      <c r="N1755" s="114" t="s">
        <v>660</v>
      </c>
      <c r="V1755" s="114" t="s">
        <v>1958</v>
      </c>
      <c r="W1755">
        <v>201689</v>
      </c>
    </row>
    <row r="1756" spans="7:23" ht="12.75">
      <c r="G1756">
        <v>6812</v>
      </c>
      <c r="H1756" s="114" t="s">
        <v>1884</v>
      </c>
      <c r="I1756" s="114" t="s">
        <v>677</v>
      </c>
      <c r="L1756">
        <v>27877</v>
      </c>
      <c r="M1756" s="114" t="s">
        <v>2084</v>
      </c>
      <c r="N1756" s="114" t="s">
        <v>660</v>
      </c>
      <c r="V1756" s="114" t="s">
        <v>1959</v>
      </c>
      <c r="W1756">
        <v>201685</v>
      </c>
    </row>
    <row r="1757" spans="7:23" ht="12.75">
      <c r="G1757">
        <v>6813</v>
      </c>
      <c r="H1757" s="114" t="s">
        <v>1885</v>
      </c>
      <c r="I1757" s="114" t="s">
        <v>677</v>
      </c>
      <c r="L1757">
        <v>27878</v>
      </c>
      <c r="M1757" s="114" t="s">
        <v>2285</v>
      </c>
      <c r="N1757" s="114" t="s">
        <v>660</v>
      </c>
      <c r="V1757" s="114" t="s">
        <v>1960</v>
      </c>
      <c r="W1757">
        <v>201681</v>
      </c>
    </row>
    <row r="1758" spans="7:23" ht="12.75">
      <c r="G1758">
        <v>6814</v>
      </c>
      <c r="H1758" s="114" t="s">
        <v>1886</v>
      </c>
      <c r="I1758" s="114" t="s">
        <v>677</v>
      </c>
      <c r="L1758">
        <v>27879</v>
      </c>
      <c r="M1758" s="114" t="s">
        <v>2287</v>
      </c>
      <c r="N1758" s="114" t="s">
        <v>660</v>
      </c>
      <c r="V1758" s="114" t="s">
        <v>1961</v>
      </c>
      <c r="W1758">
        <v>201677</v>
      </c>
    </row>
    <row r="1759" spans="7:23" ht="12.75">
      <c r="G1759">
        <v>6815</v>
      </c>
      <c r="H1759" s="114" t="s">
        <v>1887</v>
      </c>
      <c r="I1759" s="114" t="s">
        <v>677</v>
      </c>
      <c r="L1759">
        <v>28279</v>
      </c>
      <c r="M1759" s="114" t="s">
        <v>2234</v>
      </c>
      <c r="N1759" s="114" t="s">
        <v>660</v>
      </c>
      <c r="V1759" s="114" t="s">
        <v>1962</v>
      </c>
      <c r="W1759">
        <v>217074</v>
      </c>
    </row>
    <row r="1760" spans="7:23" ht="12.75">
      <c r="G1760">
        <v>6816</v>
      </c>
      <c r="H1760" s="114" t="s">
        <v>1888</v>
      </c>
      <c r="I1760" s="114" t="s">
        <v>677</v>
      </c>
      <c r="L1760">
        <v>28282</v>
      </c>
      <c r="M1760" s="114" t="s">
        <v>2244</v>
      </c>
      <c r="N1760" s="114" t="s">
        <v>660</v>
      </c>
      <c r="V1760" s="114" t="s">
        <v>1963</v>
      </c>
      <c r="W1760">
        <v>217671</v>
      </c>
    </row>
    <row r="1761" spans="7:23" ht="12.75">
      <c r="G1761">
        <v>6817</v>
      </c>
      <c r="H1761" s="114" t="s">
        <v>1889</v>
      </c>
      <c r="I1761" s="114" t="s">
        <v>677</v>
      </c>
      <c r="L1761">
        <v>28466</v>
      </c>
      <c r="M1761" s="114" t="s">
        <v>1759</v>
      </c>
      <c r="N1761" s="114" t="s">
        <v>677</v>
      </c>
      <c r="V1761" s="114" t="s">
        <v>1964</v>
      </c>
      <c r="W1761">
        <v>220505</v>
      </c>
    </row>
    <row r="1762" spans="7:23" ht="12.75">
      <c r="G1762">
        <v>6818</v>
      </c>
      <c r="H1762" s="114" t="s">
        <v>1890</v>
      </c>
      <c r="I1762" s="114" t="s">
        <v>677</v>
      </c>
      <c r="L1762">
        <v>28467</v>
      </c>
      <c r="M1762" s="114" t="s">
        <v>3681</v>
      </c>
      <c r="N1762" s="114" t="s">
        <v>658</v>
      </c>
      <c r="V1762" s="114" t="s">
        <v>1965</v>
      </c>
      <c r="W1762">
        <v>225073</v>
      </c>
    </row>
    <row r="1763" spans="7:23" ht="12.75">
      <c r="G1763">
        <v>6819</v>
      </c>
      <c r="H1763" s="114" t="s">
        <v>1891</v>
      </c>
      <c r="I1763" s="114" t="s">
        <v>677</v>
      </c>
      <c r="L1763">
        <v>29072</v>
      </c>
      <c r="M1763" s="114" t="s">
        <v>766</v>
      </c>
      <c r="N1763" s="114" t="s">
        <v>677</v>
      </c>
      <c r="V1763" s="114" t="s">
        <v>1966</v>
      </c>
      <c r="W1763">
        <v>225077</v>
      </c>
    </row>
    <row r="1764" spans="7:23" ht="12.75">
      <c r="G1764">
        <v>14273</v>
      </c>
      <c r="H1764" s="114" t="s">
        <v>1892</v>
      </c>
      <c r="I1764" s="114" t="s">
        <v>677</v>
      </c>
      <c r="L1764">
        <v>29490</v>
      </c>
      <c r="M1764" s="114" t="s">
        <v>1126</v>
      </c>
      <c r="N1764" s="114" t="s">
        <v>677</v>
      </c>
      <c r="V1764" s="114" t="s">
        <v>1967</v>
      </c>
      <c r="W1764">
        <v>232700</v>
      </c>
    </row>
    <row r="1765" spans="7:23" ht="12.75">
      <c r="G1765">
        <v>6821</v>
      </c>
      <c r="H1765" s="114" t="s">
        <v>1893</v>
      </c>
      <c r="I1765" s="114" t="s">
        <v>677</v>
      </c>
      <c r="L1765">
        <v>29491</v>
      </c>
      <c r="M1765" s="114" t="s">
        <v>3085</v>
      </c>
      <c r="N1765" s="114" t="s">
        <v>658</v>
      </c>
      <c r="V1765" s="114" t="s">
        <v>1968</v>
      </c>
      <c r="W1765">
        <v>272271</v>
      </c>
    </row>
    <row r="1766" spans="7:23" ht="12.75">
      <c r="G1766">
        <v>6822</v>
      </c>
      <c r="H1766" s="114" t="s">
        <v>1894</v>
      </c>
      <c r="I1766" s="114" t="s">
        <v>677</v>
      </c>
      <c r="L1766">
        <v>29492</v>
      </c>
      <c r="M1766" s="114" t="s">
        <v>1127</v>
      </c>
      <c r="N1766" s="114" t="s">
        <v>677</v>
      </c>
      <c r="V1766" s="114" t="s">
        <v>1969</v>
      </c>
      <c r="W1766">
        <v>284670</v>
      </c>
    </row>
    <row r="1767" spans="7:23" ht="12.75">
      <c r="G1767">
        <v>6823</v>
      </c>
      <c r="H1767" s="114" t="s">
        <v>1895</v>
      </c>
      <c r="I1767" s="114" t="s">
        <v>677</v>
      </c>
      <c r="L1767">
        <v>29493</v>
      </c>
      <c r="M1767" s="114" t="s">
        <v>3086</v>
      </c>
      <c r="N1767" s="114" t="s">
        <v>658</v>
      </c>
      <c r="V1767" s="114" t="s">
        <v>1970</v>
      </c>
      <c r="W1767">
        <v>286870</v>
      </c>
    </row>
    <row r="1768" spans="7:23" ht="12.75">
      <c r="G1768">
        <v>6824</v>
      </c>
      <c r="H1768" s="114" t="s">
        <v>1896</v>
      </c>
      <c r="I1768" s="114" t="s">
        <v>677</v>
      </c>
      <c r="L1768">
        <v>29494</v>
      </c>
      <c r="M1768" s="114" t="s">
        <v>1128</v>
      </c>
      <c r="N1768" s="114" t="s">
        <v>677</v>
      </c>
      <c r="V1768" s="114" t="s">
        <v>1971</v>
      </c>
      <c r="W1768">
        <v>292872</v>
      </c>
    </row>
    <row r="1769" spans="7:23" ht="12.75">
      <c r="G1769">
        <v>6825</v>
      </c>
      <c r="H1769" s="114" t="s">
        <v>1897</v>
      </c>
      <c r="I1769" s="114" t="s">
        <v>677</v>
      </c>
      <c r="L1769">
        <v>29495</v>
      </c>
      <c r="M1769" s="114" t="s">
        <v>3087</v>
      </c>
      <c r="N1769" s="114" t="s">
        <v>658</v>
      </c>
      <c r="V1769" s="114" t="s">
        <v>4814</v>
      </c>
      <c r="W1769">
        <v>349470</v>
      </c>
    </row>
    <row r="1770" spans="7:23" ht="12.75">
      <c r="G1770">
        <v>14066</v>
      </c>
      <c r="H1770" s="114" t="s">
        <v>1898</v>
      </c>
      <c r="I1770" s="114" t="s">
        <v>677</v>
      </c>
      <c r="L1770">
        <v>29496</v>
      </c>
      <c r="M1770" s="114" t="s">
        <v>1133</v>
      </c>
      <c r="N1770" s="114" t="s">
        <v>677</v>
      </c>
      <c r="V1770" s="114" t="s">
        <v>5210</v>
      </c>
      <c r="W1770">
        <v>364074</v>
      </c>
    </row>
    <row r="1771" spans="7:23" ht="12.75">
      <c r="G1771">
        <v>6826</v>
      </c>
      <c r="H1771" s="114" t="s">
        <v>1899</v>
      </c>
      <c r="I1771" s="114" t="s">
        <v>677</v>
      </c>
      <c r="L1771">
        <v>29497</v>
      </c>
      <c r="M1771" s="114" t="s">
        <v>3097</v>
      </c>
      <c r="N1771" s="114" t="s">
        <v>658</v>
      </c>
      <c r="V1771" s="114" t="s">
        <v>5211</v>
      </c>
      <c r="W1771">
        <v>402484</v>
      </c>
    </row>
    <row r="1772" spans="7:23" ht="12.75">
      <c r="G1772">
        <v>6827</v>
      </c>
      <c r="H1772" s="114" t="s">
        <v>1900</v>
      </c>
      <c r="I1772" s="114" t="s">
        <v>677</v>
      </c>
      <c r="L1772">
        <v>29498</v>
      </c>
      <c r="M1772" s="114" t="s">
        <v>1136</v>
      </c>
      <c r="N1772" s="114" t="s">
        <v>677</v>
      </c>
      <c r="V1772" s="114" t="s">
        <v>5212</v>
      </c>
      <c r="W1772">
        <v>403870</v>
      </c>
    </row>
    <row r="1773" spans="7:23" ht="12.75">
      <c r="G1773">
        <v>6828</v>
      </c>
      <c r="H1773" s="114" t="s">
        <v>1901</v>
      </c>
      <c r="I1773" s="114" t="s">
        <v>677</v>
      </c>
      <c r="L1773">
        <v>29499</v>
      </c>
      <c r="M1773" s="114" t="s">
        <v>3102</v>
      </c>
      <c r="N1773" s="114" t="s">
        <v>658</v>
      </c>
      <c r="V1773" s="114" t="s">
        <v>5213</v>
      </c>
      <c r="W1773">
        <v>407470</v>
      </c>
    </row>
    <row r="1774" spans="7:23" ht="12.75">
      <c r="G1774">
        <v>6829</v>
      </c>
      <c r="H1774" s="114" t="s">
        <v>1902</v>
      </c>
      <c r="I1774" s="114" t="s">
        <v>677</v>
      </c>
      <c r="L1774">
        <v>29502</v>
      </c>
      <c r="M1774" s="114" t="s">
        <v>910</v>
      </c>
      <c r="N1774" s="114" t="s">
        <v>677</v>
      </c>
      <c r="V1774" s="114" t="s">
        <v>5214</v>
      </c>
      <c r="W1774">
        <v>408885</v>
      </c>
    </row>
    <row r="1775" spans="7:23" ht="12.75">
      <c r="G1775">
        <v>6830</v>
      </c>
      <c r="H1775" s="114" t="s">
        <v>1903</v>
      </c>
      <c r="I1775" s="114" t="s">
        <v>677</v>
      </c>
      <c r="L1775">
        <v>29503</v>
      </c>
      <c r="M1775" s="114" t="s">
        <v>2597</v>
      </c>
      <c r="N1775" s="114" t="s">
        <v>658</v>
      </c>
      <c r="V1775" s="114" t="s">
        <v>5215</v>
      </c>
      <c r="W1775">
        <v>408881</v>
      </c>
    </row>
    <row r="1776" spans="7:23" ht="12.75">
      <c r="G1776">
        <v>6831</v>
      </c>
      <c r="H1776" s="114" t="s">
        <v>1904</v>
      </c>
      <c r="I1776" s="114" t="s">
        <v>677</v>
      </c>
      <c r="L1776">
        <v>29504</v>
      </c>
      <c r="M1776" s="114" t="s">
        <v>911</v>
      </c>
      <c r="N1776" s="114" t="s">
        <v>677</v>
      </c>
      <c r="V1776" s="114" t="s">
        <v>5216</v>
      </c>
      <c r="W1776">
        <v>421073</v>
      </c>
    </row>
    <row r="1777" spans="7:23" ht="12.75">
      <c r="G1777">
        <v>6832</v>
      </c>
      <c r="H1777" s="114" t="s">
        <v>1905</v>
      </c>
      <c r="I1777" s="114" t="s">
        <v>677</v>
      </c>
      <c r="L1777">
        <v>29505</v>
      </c>
      <c r="M1777" s="114" t="s">
        <v>2598</v>
      </c>
      <c r="N1777" s="114" t="s">
        <v>658</v>
      </c>
      <c r="V1777" s="114" t="s">
        <v>5217</v>
      </c>
      <c r="W1777">
        <v>421069</v>
      </c>
    </row>
    <row r="1778" spans="7:23" ht="12.75">
      <c r="G1778">
        <v>6833</v>
      </c>
      <c r="H1778" s="114" t="s">
        <v>1906</v>
      </c>
      <c r="I1778" s="114" t="s">
        <v>677</v>
      </c>
      <c r="L1778">
        <v>29506</v>
      </c>
      <c r="M1778" s="114" t="s">
        <v>912</v>
      </c>
      <c r="N1778" s="114" t="s">
        <v>677</v>
      </c>
      <c r="V1778" s="114" t="s">
        <v>1972</v>
      </c>
      <c r="W1778">
        <v>58526</v>
      </c>
    </row>
    <row r="1779" spans="7:23" ht="12.75">
      <c r="G1779">
        <v>6834</v>
      </c>
      <c r="H1779" s="114" t="s">
        <v>1907</v>
      </c>
      <c r="I1779" s="114" t="s">
        <v>677</v>
      </c>
      <c r="L1779">
        <v>29507</v>
      </c>
      <c r="M1779" s="114" t="s">
        <v>2599</v>
      </c>
      <c r="N1779" s="114" t="s">
        <v>658</v>
      </c>
      <c r="V1779" s="114" t="s">
        <v>1973</v>
      </c>
      <c r="W1779">
        <v>58524</v>
      </c>
    </row>
    <row r="1780" spans="7:23" ht="12.75">
      <c r="G1780">
        <v>6835</v>
      </c>
      <c r="H1780" s="114" t="s">
        <v>1908</v>
      </c>
      <c r="I1780" s="114" t="s">
        <v>677</v>
      </c>
      <c r="L1780">
        <v>29508</v>
      </c>
      <c r="M1780" s="114" t="s">
        <v>923</v>
      </c>
      <c r="N1780" s="114" t="s">
        <v>677</v>
      </c>
      <c r="V1780" s="114" t="s">
        <v>1974</v>
      </c>
      <c r="W1780">
        <v>58530</v>
      </c>
    </row>
    <row r="1781" spans="7:23" ht="12.75">
      <c r="G1781">
        <v>6836</v>
      </c>
      <c r="H1781" s="114" t="s">
        <v>1909</v>
      </c>
      <c r="I1781" s="114" t="s">
        <v>677</v>
      </c>
      <c r="L1781">
        <v>29509</v>
      </c>
      <c r="M1781" s="114" t="s">
        <v>2622</v>
      </c>
      <c r="N1781" s="114" t="s">
        <v>658</v>
      </c>
      <c r="V1781" s="114" t="s">
        <v>1975</v>
      </c>
      <c r="W1781">
        <v>66666</v>
      </c>
    </row>
    <row r="1782" spans="7:23" ht="12.75">
      <c r="G1782">
        <v>6837</v>
      </c>
      <c r="H1782" s="114" t="s">
        <v>1910</v>
      </c>
      <c r="I1782" s="114" t="s">
        <v>677</v>
      </c>
      <c r="L1782">
        <v>29510</v>
      </c>
      <c r="M1782" s="114" t="s">
        <v>956</v>
      </c>
      <c r="N1782" s="114" t="s">
        <v>677</v>
      </c>
      <c r="V1782" s="114" t="s">
        <v>1976</v>
      </c>
      <c r="W1782">
        <v>197682</v>
      </c>
    </row>
    <row r="1783" spans="7:23" ht="12.75">
      <c r="G1783">
        <v>14068</v>
      </c>
      <c r="H1783" s="114" t="s">
        <v>1911</v>
      </c>
      <c r="I1783" s="114" t="s">
        <v>677</v>
      </c>
      <c r="L1783">
        <v>29511</v>
      </c>
      <c r="M1783" s="114" t="s">
        <v>2688</v>
      </c>
      <c r="N1783" s="114" t="s">
        <v>658</v>
      </c>
      <c r="V1783" s="114" t="s">
        <v>1977</v>
      </c>
      <c r="W1783">
        <v>178670</v>
      </c>
    </row>
    <row r="1784" spans="7:23" ht="12.75">
      <c r="G1784">
        <v>6838</v>
      </c>
      <c r="H1784" s="114" t="s">
        <v>1912</v>
      </c>
      <c r="I1784" s="114" t="s">
        <v>677</v>
      </c>
      <c r="L1784">
        <v>29512</v>
      </c>
      <c r="M1784" s="114" t="s">
        <v>952</v>
      </c>
      <c r="N1784" s="114" t="s">
        <v>677</v>
      </c>
      <c r="V1784" s="114" t="s">
        <v>1978</v>
      </c>
      <c r="W1784">
        <v>198683</v>
      </c>
    </row>
    <row r="1785" spans="7:23" ht="12.75">
      <c r="G1785">
        <v>6839</v>
      </c>
      <c r="H1785" s="114" t="s">
        <v>1913</v>
      </c>
      <c r="I1785" s="114" t="s">
        <v>677</v>
      </c>
      <c r="L1785">
        <v>29513</v>
      </c>
      <c r="M1785" s="114" t="s">
        <v>2684</v>
      </c>
      <c r="N1785" s="114" t="s">
        <v>658</v>
      </c>
      <c r="V1785" s="114" t="s">
        <v>1979</v>
      </c>
      <c r="W1785">
        <v>198679</v>
      </c>
    </row>
    <row r="1786" spans="7:23" ht="12.75">
      <c r="G1786">
        <v>6840</v>
      </c>
      <c r="H1786" s="114" t="s">
        <v>1914</v>
      </c>
      <c r="I1786" s="114" t="s">
        <v>677</v>
      </c>
      <c r="L1786">
        <v>30681</v>
      </c>
      <c r="M1786" s="114" t="s">
        <v>2360</v>
      </c>
      <c r="N1786" s="114" t="s">
        <v>676</v>
      </c>
      <c r="V1786" s="114" t="s">
        <v>1980</v>
      </c>
      <c r="W1786">
        <v>178666</v>
      </c>
    </row>
    <row r="1787" spans="7:23" ht="12.75">
      <c r="G1787">
        <v>6841</v>
      </c>
      <c r="H1787" s="114" t="s">
        <v>1915</v>
      </c>
      <c r="I1787" s="114" t="s">
        <v>677</v>
      </c>
      <c r="L1787">
        <v>30682</v>
      </c>
      <c r="M1787" s="114" t="s">
        <v>2359</v>
      </c>
      <c r="N1787" s="114" t="s">
        <v>676</v>
      </c>
      <c r="V1787" s="114" t="s">
        <v>1981</v>
      </c>
      <c r="W1787">
        <v>181297</v>
      </c>
    </row>
    <row r="1788" spans="7:23" ht="12.75">
      <c r="G1788">
        <v>6842</v>
      </c>
      <c r="H1788" s="114" t="s">
        <v>1916</v>
      </c>
      <c r="I1788" s="114" t="s">
        <v>677</v>
      </c>
      <c r="L1788">
        <v>30685</v>
      </c>
      <c r="M1788" s="114" t="s">
        <v>2362</v>
      </c>
      <c r="N1788" s="114" t="s">
        <v>676</v>
      </c>
      <c r="V1788" s="114" t="s">
        <v>1982</v>
      </c>
      <c r="W1788">
        <v>181293</v>
      </c>
    </row>
    <row r="1789" spans="7:23" ht="12.75">
      <c r="G1789">
        <v>6843</v>
      </c>
      <c r="H1789" s="114" t="s">
        <v>1917</v>
      </c>
      <c r="I1789" s="114" t="s">
        <v>677</v>
      </c>
      <c r="L1789">
        <v>30686</v>
      </c>
      <c r="M1789" s="114" t="s">
        <v>2363</v>
      </c>
      <c r="N1789" s="114" t="s">
        <v>676</v>
      </c>
      <c r="V1789" s="114" t="s">
        <v>1983</v>
      </c>
      <c r="W1789">
        <v>181289</v>
      </c>
    </row>
    <row r="1790" spans="7:23" ht="12.75">
      <c r="G1790">
        <v>6844</v>
      </c>
      <c r="H1790" s="114" t="s">
        <v>1918</v>
      </c>
      <c r="I1790" s="114" t="s">
        <v>677</v>
      </c>
      <c r="L1790">
        <v>30688</v>
      </c>
      <c r="M1790" s="114" t="s">
        <v>2364</v>
      </c>
      <c r="N1790" s="114" t="s">
        <v>676</v>
      </c>
      <c r="V1790" s="114" t="s">
        <v>1984</v>
      </c>
      <c r="W1790">
        <v>181285</v>
      </c>
    </row>
    <row r="1791" spans="7:14" ht="12.75">
      <c r="G1791">
        <v>6845</v>
      </c>
      <c r="H1791" s="114" t="s">
        <v>1919</v>
      </c>
      <c r="I1791" s="114" t="s">
        <v>677</v>
      </c>
      <c r="L1791">
        <v>30689</v>
      </c>
      <c r="M1791" s="114" t="s">
        <v>2365</v>
      </c>
      <c r="N1791" s="114" t="s">
        <v>676</v>
      </c>
    </row>
    <row r="1792" spans="7:14" ht="12.75">
      <c r="G1792">
        <v>6846</v>
      </c>
      <c r="H1792" s="114" t="s">
        <v>1920</v>
      </c>
      <c r="I1792" s="114" t="s">
        <v>677</v>
      </c>
      <c r="L1792">
        <v>30691</v>
      </c>
      <c r="M1792" s="114" t="s">
        <v>2366</v>
      </c>
      <c r="N1792" s="114" t="s">
        <v>676</v>
      </c>
    </row>
    <row r="1793" spans="7:23" ht="12.75">
      <c r="G1793">
        <v>6847</v>
      </c>
      <c r="H1793" s="114" t="s">
        <v>1921</v>
      </c>
      <c r="I1793" s="114" t="s">
        <v>677</v>
      </c>
      <c r="L1793">
        <v>30692</v>
      </c>
      <c r="M1793" s="114" t="s">
        <v>2363</v>
      </c>
      <c r="N1793" s="114" t="s">
        <v>676</v>
      </c>
      <c r="V1793" s="114" t="s">
        <v>1986</v>
      </c>
      <c r="W1793">
        <v>287066</v>
      </c>
    </row>
    <row r="1794" spans="7:23" ht="12.75">
      <c r="G1794">
        <v>6848</v>
      </c>
      <c r="H1794" s="114" t="s">
        <v>1922</v>
      </c>
      <c r="I1794" s="114" t="s">
        <v>677</v>
      </c>
      <c r="L1794">
        <v>30694</v>
      </c>
      <c r="M1794" s="114" t="s">
        <v>765</v>
      </c>
      <c r="N1794" s="114" t="s">
        <v>676</v>
      </c>
      <c r="V1794" s="114" t="s">
        <v>1987</v>
      </c>
      <c r="W1794">
        <v>287067</v>
      </c>
    </row>
    <row r="1795" spans="7:23" ht="12.75">
      <c r="G1795">
        <v>6849</v>
      </c>
      <c r="H1795" s="114" t="s">
        <v>1923</v>
      </c>
      <c r="I1795" s="114" t="s">
        <v>677</v>
      </c>
      <c r="L1795">
        <v>30695</v>
      </c>
      <c r="M1795" s="114" t="s">
        <v>766</v>
      </c>
      <c r="N1795" s="114" t="s">
        <v>676</v>
      </c>
      <c r="V1795" s="114" t="s">
        <v>1988</v>
      </c>
      <c r="W1795">
        <v>287068</v>
      </c>
    </row>
    <row r="1796" spans="7:23" ht="12.75">
      <c r="G1796">
        <v>6850</v>
      </c>
      <c r="H1796" s="114" t="s">
        <v>1924</v>
      </c>
      <c r="I1796" s="114" t="s">
        <v>677</v>
      </c>
      <c r="L1796">
        <v>30880</v>
      </c>
      <c r="M1796" s="114" t="s">
        <v>2229</v>
      </c>
      <c r="N1796" s="114" t="s">
        <v>660</v>
      </c>
      <c r="V1796" s="114" t="s">
        <v>1989</v>
      </c>
      <c r="W1796">
        <v>11513</v>
      </c>
    </row>
    <row r="1797" spans="7:23" ht="12.75">
      <c r="G1797">
        <v>6851</v>
      </c>
      <c r="H1797" s="114" t="s">
        <v>1925</v>
      </c>
      <c r="I1797" s="114" t="s">
        <v>677</v>
      </c>
      <c r="L1797">
        <v>30881</v>
      </c>
      <c r="M1797" s="114" t="s">
        <v>2230</v>
      </c>
      <c r="N1797" s="114" t="s">
        <v>660</v>
      </c>
      <c r="V1797" s="114" t="s">
        <v>1990</v>
      </c>
      <c r="W1797">
        <v>11512</v>
      </c>
    </row>
    <row r="1798" spans="7:23" ht="12.75">
      <c r="G1798">
        <v>6852</v>
      </c>
      <c r="H1798" s="114" t="s">
        <v>1926</v>
      </c>
      <c r="I1798" s="114" t="s">
        <v>677</v>
      </c>
      <c r="L1798">
        <v>32667</v>
      </c>
      <c r="M1798" s="114" t="s">
        <v>2361</v>
      </c>
      <c r="N1798" s="114" t="s">
        <v>676</v>
      </c>
      <c r="V1798" s="114" t="s">
        <v>1991</v>
      </c>
      <c r="W1798">
        <v>11285</v>
      </c>
    </row>
    <row r="1799" spans="7:23" ht="12.75">
      <c r="G1799">
        <v>6853</v>
      </c>
      <c r="H1799" s="114" t="s">
        <v>1927</v>
      </c>
      <c r="I1799" s="114" t="s">
        <v>677</v>
      </c>
      <c r="L1799">
        <v>46066</v>
      </c>
      <c r="M1799" s="114" t="s">
        <v>922</v>
      </c>
      <c r="N1799" s="114" t="s">
        <v>677</v>
      </c>
      <c r="V1799" s="114" t="s">
        <v>1992</v>
      </c>
      <c r="W1799">
        <v>11286</v>
      </c>
    </row>
    <row r="1800" spans="7:23" ht="12.75">
      <c r="G1800">
        <v>6854</v>
      </c>
      <c r="H1800" s="114" t="s">
        <v>1928</v>
      </c>
      <c r="I1800" s="114" t="s">
        <v>677</v>
      </c>
      <c r="L1800">
        <v>46067</v>
      </c>
      <c r="M1800" s="114" t="s">
        <v>2621</v>
      </c>
      <c r="N1800" s="114" t="s">
        <v>658</v>
      </c>
      <c r="V1800" s="114" t="s">
        <v>1993</v>
      </c>
      <c r="W1800">
        <v>11287</v>
      </c>
    </row>
    <row r="1801" spans="7:23" ht="12.75">
      <c r="G1801">
        <v>6855</v>
      </c>
      <c r="H1801" s="114" t="s">
        <v>1929</v>
      </c>
      <c r="I1801" s="114" t="s">
        <v>677</v>
      </c>
      <c r="L1801">
        <v>46902</v>
      </c>
      <c r="M1801" s="114" t="s">
        <v>2288</v>
      </c>
      <c r="N1801" s="114" t="s">
        <v>660</v>
      </c>
      <c r="V1801" s="114" t="s">
        <v>1994</v>
      </c>
      <c r="W1801">
        <v>11288</v>
      </c>
    </row>
    <row r="1802" spans="7:23" ht="12.75">
      <c r="G1802">
        <v>6856</v>
      </c>
      <c r="H1802" s="114" t="s">
        <v>1930</v>
      </c>
      <c r="I1802" s="114" t="s">
        <v>677</v>
      </c>
      <c r="L1802">
        <v>47972</v>
      </c>
      <c r="M1802" s="114" t="s">
        <v>747</v>
      </c>
      <c r="N1802" s="114" t="s">
        <v>0</v>
      </c>
      <c r="V1802" s="114" t="s">
        <v>1995</v>
      </c>
      <c r="W1802">
        <v>11289</v>
      </c>
    </row>
    <row r="1803" spans="7:23" ht="12.75">
      <c r="G1803">
        <v>6857</v>
      </c>
      <c r="H1803" s="114" t="s">
        <v>1931</v>
      </c>
      <c r="I1803" s="114" t="s">
        <v>677</v>
      </c>
      <c r="L1803">
        <v>48266</v>
      </c>
      <c r="M1803" s="114" t="s">
        <v>2114</v>
      </c>
      <c r="N1803" s="114" t="s">
        <v>661</v>
      </c>
      <c r="V1803" s="114" t="s">
        <v>1996</v>
      </c>
      <c r="W1803">
        <v>11306</v>
      </c>
    </row>
    <row r="1804" spans="7:23" ht="12.75">
      <c r="G1804">
        <v>6858</v>
      </c>
      <c r="H1804" s="114" t="s">
        <v>1932</v>
      </c>
      <c r="I1804" s="114" t="s">
        <v>677</v>
      </c>
      <c r="L1804">
        <v>48267</v>
      </c>
      <c r="M1804" s="114" t="s">
        <v>2113</v>
      </c>
      <c r="N1804" s="114" t="s">
        <v>661</v>
      </c>
      <c r="V1804" s="114" t="s">
        <v>1997</v>
      </c>
      <c r="W1804">
        <v>11310</v>
      </c>
    </row>
    <row r="1805" spans="7:23" ht="12.75">
      <c r="G1805">
        <v>6859</v>
      </c>
      <c r="H1805" s="114" t="s">
        <v>1933</v>
      </c>
      <c r="I1805" s="114" t="s">
        <v>677</v>
      </c>
      <c r="L1805">
        <v>49871</v>
      </c>
      <c r="M1805" s="114" t="s">
        <v>2324</v>
      </c>
      <c r="N1805" s="114" t="s">
        <v>660</v>
      </c>
      <c r="V1805" s="114" t="s">
        <v>1998</v>
      </c>
      <c r="W1805">
        <v>11290</v>
      </c>
    </row>
    <row r="1806" spans="7:23" ht="12.75">
      <c r="G1806">
        <v>14266</v>
      </c>
      <c r="H1806" s="114" t="s">
        <v>1934</v>
      </c>
      <c r="I1806" s="114" t="s">
        <v>677</v>
      </c>
      <c r="L1806">
        <v>49872</v>
      </c>
      <c r="M1806" s="114" t="s">
        <v>2320</v>
      </c>
      <c r="N1806" s="114" t="s">
        <v>660</v>
      </c>
      <c r="V1806" s="114" t="s">
        <v>1999</v>
      </c>
      <c r="W1806">
        <v>11292</v>
      </c>
    </row>
    <row r="1807" spans="7:23" ht="12.75">
      <c r="G1807">
        <v>201669</v>
      </c>
      <c r="H1807" s="114" t="s">
        <v>1935</v>
      </c>
      <c r="I1807" s="114" t="s">
        <v>677</v>
      </c>
      <c r="L1807">
        <v>49873</v>
      </c>
      <c r="M1807" s="114" t="s">
        <v>2323</v>
      </c>
      <c r="N1807" s="114" t="s">
        <v>660</v>
      </c>
      <c r="V1807" s="114" t="s">
        <v>2000</v>
      </c>
      <c r="W1807">
        <v>11293</v>
      </c>
    </row>
    <row r="1808" spans="7:23" ht="12.75">
      <c r="G1808">
        <v>14267</v>
      </c>
      <c r="H1808" s="114" t="s">
        <v>1936</v>
      </c>
      <c r="I1808" s="114" t="s">
        <v>677</v>
      </c>
      <c r="L1808">
        <v>50868</v>
      </c>
      <c r="M1808" s="114" t="s">
        <v>715</v>
      </c>
      <c r="V1808" s="114" t="s">
        <v>2001</v>
      </c>
      <c r="W1808">
        <v>11294</v>
      </c>
    </row>
    <row r="1809" spans="7:23" ht="12.75">
      <c r="G1809">
        <v>14268</v>
      </c>
      <c r="H1809" s="114" t="s">
        <v>1937</v>
      </c>
      <c r="I1809" s="114" t="s">
        <v>677</v>
      </c>
      <c r="L1809">
        <v>50869</v>
      </c>
      <c r="M1809" s="114" t="s">
        <v>4730</v>
      </c>
      <c r="V1809" s="114" t="s">
        <v>2002</v>
      </c>
      <c r="W1809">
        <v>11295</v>
      </c>
    </row>
    <row r="1810" spans="7:23" ht="12.75">
      <c r="G1810">
        <v>14270</v>
      </c>
      <c r="H1810" s="114" t="s">
        <v>1938</v>
      </c>
      <c r="I1810" s="114" t="s">
        <v>677</v>
      </c>
      <c r="L1810">
        <v>55387</v>
      </c>
      <c r="M1810" s="114" t="s">
        <v>1825</v>
      </c>
      <c r="N1810" s="114" t="s">
        <v>677</v>
      </c>
      <c r="V1810" s="114" t="s">
        <v>2003</v>
      </c>
      <c r="W1810">
        <v>11307</v>
      </c>
    </row>
    <row r="1811" spans="7:23" ht="12.75">
      <c r="G1811">
        <v>6861</v>
      </c>
      <c r="H1811" s="114" t="s">
        <v>1939</v>
      </c>
      <c r="I1811" s="114" t="s">
        <v>677</v>
      </c>
      <c r="L1811">
        <v>55388</v>
      </c>
      <c r="M1811" s="114" t="s">
        <v>3746</v>
      </c>
      <c r="N1811" s="114" t="s">
        <v>658</v>
      </c>
      <c r="V1811" s="114" t="s">
        <v>2004</v>
      </c>
      <c r="W1811">
        <v>11311</v>
      </c>
    </row>
    <row r="1812" spans="7:23" ht="12.75">
      <c r="G1812">
        <v>6862</v>
      </c>
      <c r="H1812" s="114" t="s">
        <v>1940</v>
      </c>
      <c r="I1812" s="114" t="s">
        <v>677</v>
      </c>
      <c r="L1812">
        <v>55667</v>
      </c>
      <c r="M1812" s="114" t="s">
        <v>2231</v>
      </c>
      <c r="N1812" s="114" t="s">
        <v>660</v>
      </c>
      <c r="V1812" s="114" t="s">
        <v>2005</v>
      </c>
      <c r="W1812">
        <v>11296</v>
      </c>
    </row>
    <row r="1813" spans="7:23" ht="12.75">
      <c r="G1813">
        <v>14269</v>
      </c>
      <c r="H1813" s="114" t="s">
        <v>1941</v>
      </c>
      <c r="I1813" s="114" t="s">
        <v>677</v>
      </c>
      <c r="L1813">
        <v>55868</v>
      </c>
      <c r="M1813" s="114" t="s">
        <v>2245</v>
      </c>
      <c r="N1813" s="114" t="s">
        <v>660</v>
      </c>
      <c r="V1813" s="114" t="s">
        <v>2006</v>
      </c>
      <c r="W1813">
        <v>11298</v>
      </c>
    </row>
    <row r="1814" spans="7:23" ht="12.75">
      <c r="G1814">
        <v>6863</v>
      </c>
      <c r="H1814" s="114" t="s">
        <v>1942</v>
      </c>
      <c r="I1814" s="114" t="s">
        <v>677</v>
      </c>
      <c r="L1814">
        <v>55869</v>
      </c>
      <c r="M1814" s="114" t="s">
        <v>2246</v>
      </c>
      <c r="N1814" s="114" t="s">
        <v>660</v>
      </c>
      <c r="V1814" s="114" t="s">
        <v>2007</v>
      </c>
      <c r="W1814">
        <v>11308</v>
      </c>
    </row>
    <row r="1815" spans="7:23" ht="12.75">
      <c r="G1815">
        <v>6864</v>
      </c>
      <c r="H1815" s="114" t="s">
        <v>1943</v>
      </c>
      <c r="I1815" s="114" t="s">
        <v>677</v>
      </c>
      <c r="L1815">
        <v>55870</v>
      </c>
      <c r="M1815" s="114" t="s">
        <v>2247</v>
      </c>
      <c r="N1815" s="114" t="s">
        <v>660</v>
      </c>
      <c r="V1815" s="114" t="s">
        <v>2008</v>
      </c>
      <c r="W1815">
        <v>11312</v>
      </c>
    </row>
    <row r="1816" spans="7:23" ht="12.75">
      <c r="G1816">
        <v>201673</v>
      </c>
      <c r="H1816" s="114" t="s">
        <v>1944</v>
      </c>
      <c r="I1816" s="114" t="s">
        <v>677</v>
      </c>
      <c r="L1816">
        <v>55871</v>
      </c>
      <c r="M1816" s="114" t="s">
        <v>2250</v>
      </c>
      <c r="N1816" s="114" t="s">
        <v>660</v>
      </c>
      <c r="V1816" s="114" t="s">
        <v>2009</v>
      </c>
      <c r="W1816">
        <v>11299</v>
      </c>
    </row>
    <row r="1817" spans="7:23" ht="12.75">
      <c r="G1817">
        <v>14271</v>
      </c>
      <c r="H1817" s="114" t="s">
        <v>1945</v>
      </c>
      <c r="I1817" s="114" t="s">
        <v>677</v>
      </c>
      <c r="L1817">
        <v>56266</v>
      </c>
      <c r="M1817" s="114" t="s">
        <v>1723</v>
      </c>
      <c r="N1817" s="114" t="s">
        <v>677</v>
      </c>
      <c r="V1817" s="114" t="s">
        <v>2010</v>
      </c>
      <c r="W1817">
        <v>11301</v>
      </c>
    </row>
    <row r="1818" spans="7:23" ht="12.75">
      <c r="G1818">
        <v>14272</v>
      </c>
      <c r="H1818" s="114" t="s">
        <v>1946</v>
      </c>
      <c r="I1818" s="114" t="s">
        <v>677</v>
      </c>
      <c r="L1818">
        <v>56267</v>
      </c>
      <c r="M1818" s="114" t="s">
        <v>3646</v>
      </c>
      <c r="N1818" s="114" t="s">
        <v>658</v>
      </c>
      <c r="V1818" s="114" t="s">
        <v>2011</v>
      </c>
      <c r="W1818">
        <v>11309</v>
      </c>
    </row>
    <row r="1819" spans="7:23" ht="12.75">
      <c r="G1819">
        <v>6865</v>
      </c>
      <c r="H1819" s="114" t="s">
        <v>1947</v>
      </c>
      <c r="I1819" s="114" t="s">
        <v>677</v>
      </c>
      <c r="L1819">
        <v>56868</v>
      </c>
      <c r="M1819" s="114" t="s">
        <v>2188</v>
      </c>
      <c r="N1819" s="114" t="s">
        <v>660</v>
      </c>
      <c r="V1819" s="114" t="s">
        <v>2012</v>
      </c>
      <c r="W1819">
        <v>11313</v>
      </c>
    </row>
    <row r="1820" spans="7:23" ht="12.75">
      <c r="G1820">
        <v>201721</v>
      </c>
      <c r="H1820" s="114" t="s">
        <v>1948</v>
      </c>
      <c r="I1820" s="114" t="s">
        <v>677</v>
      </c>
      <c r="L1820">
        <v>56869</v>
      </c>
      <c r="M1820" s="114" t="s">
        <v>2189</v>
      </c>
      <c r="N1820" s="114" t="s">
        <v>660</v>
      </c>
      <c r="V1820" s="114" t="s">
        <v>2013</v>
      </c>
      <c r="W1820">
        <v>11302</v>
      </c>
    </row>
    <row r="1821" spans="7:23" ht="12.75">
      <c r="G1821">
        <v>201725</v>
      </c>
      <c r="H1821" s="114" t="s">
        <v>1949</v>
      </c>
      <c r="I1821" s="114" t="s">
        <v>677</v>
      </c>
      <c r="L1821">
        <v>56870</v>
      </c>
      <c r="M1821" s="114" t="s">
        <v>2191</v>
      </c>
      <c r="N1821" s="114" t="s">
        <v>660</v>
      </c>
      <c r="V1821" s="114" t="s">
        <v>2014</v>
      </c>
      <c r="W1821">
        <v>11304</v>
      </c>
    </row>
    <row r="1822" spans="7:23" ht="12.75">
      <c r="G1822">
        <v>201713</v>
      </c>
      <c r="H1822" s="114" t="s">
        <v>1950</v>
      </c>
      <c r="I1822" s="114" t="s">
        <v>677</v>
      </c>
      <c r="L1822">
        <v>56873</v>
      </c>
      <c r="M1822" s="114" t="s">
        <v>2196</v>
      </c>
      <c r="N1822" s="114" t="s">
        <v>660</v>
      </c>
      <c r="V1822" s="114" t="s">
        <v>2015</v>
      </c>
      <c r="W1822">
        <v>11314</v>
      </c>
    </row>
    <row r="1823" spans="7:23" ht="12.75">
      <c r="G1823">
        <v>201709</v>
      </c>
      <c r="H1823" s="114" t="s">
        <v>1951</v>
      </c>
      <c r="I1823" s="114" t="s">
        <v>677</v>
      </c>
      <c r="L1823">
        <v>56874</v>
      </c>
      <c r="M1823" s="114" t="s">
        <v>2197</v>
      </c>
      <c r="N1823" s="114" t="s">
        <v>660</v>
      </c>
      <c r="V1823" s="114" t="s">
        <v>2016</v>
      </c>
      <c r="W1823">
        <v>83466</v>
      </c>
    </row>
    <row r="1824" spans="7:23" ht="12.75">
      <c r="G1824">
        <v>201729</v>
      </c>
      <c r="H1824" s="114" t="s">
        <v>1952</v>
      </c>
      <c r="I1824" s="114" t="s">
        <v>677</v>
      </c>
      <c r="L1824">
        <v>56875</v>
      </c>
      <c r="M1824" s="114" t="s">
        <v>2199</v>
      </c>
      <c r="N1824" s="114" t="s">
        <v>660</v>
      </c>
      <c r="V1824" s="114" t="s">
        <v>2017</v>
      </c>
      <c r="W1824">
        <v>83467</v>
      </c>
    </row>
    <row r="1825" spans="7:23" ht="12.75">
      <c r="G1825">
        <v>201733</v>
      </c>
      <c r="H1825" s="114" t="s">
        <v>1953</v>
      </c>
      <c r="I1825" s="114" t="s">
        <v>677</v>
      </c>
      <c r="L1825">
        <v>56876</v>
      </c>
      <c r="M1825" s="114" t="s">
        <v>2145</v>
      </c>
      <c r="N1825" s="114" t="s">
        <v>660</v>
      </c>
      <c r="V1825" s="114" t="s">
        <v>2018</v>
      </c>
      <c r="W1825">
        <v>83470</v>
      </c>
    </row>
    <row r="1826" spans="7:23" ht="12.75">
      <c r="G1826">
        <v>201705</v>
      </c>
      <c r="H1826" s="114" t="s">
        <v>1954</v>
      </c>
      <c r="I1826" s="114" t="s">
        <v>677</v>
      </c>
      <c r="L1826">
        <v>56877</v>
      </c>
      <c r="M1826" s="114" t="s">
        <v>2147</v>
      </c>
      <c r="N1826" s="114" t="s">
        <v>660</v>
      </c>
      <c r="V1826" s="114" t="s">
        <v>2019</v>
      </c>
      <c r="W1826">
        <v>11305</v>
      </c>
    </row>
    <row r="1827" spans="7:23" ht="12.75">
      <c r="G1827">
        <v>201701</v>
      </c>
      <c r="H1827" s="114" t="s">
        <v>1955</v>
      </c>
      <c r="I1827" s="114" t="s">
        <v>677</v>
      </c>
      <c r="L1827">
        <v>57492</v>
      </c>
      <c r="M1827" s="114" t="s">
        <v>2316</v>
      </c>
      <c r="N1827" s="114" t="s">
        <v>660</v>
      </c>
      <c r="V1827" s="114" t="s">
        <v>2020</v>
      </c>
      <c r="W1827">
        <v>11467</v>
      </c>
    </row>
    <row r="1828" spans="7:23" ht="12.75">
      <c r="G1828">
        <v>201697</v>
      </c>
      <c r="H1828" s="114" t="s">
        <v>1956</v>
      </c>
      <c r="I1828" s="114" t="s">
        <v>677</v>
      </c>
      <c r="L1828">
        <v>57493</v>
      </c>
      <c r="M1828" s="114" t="s">
        <v>2331</v>
      </c>
      <c r="N1828" s="114" t="s">
        <v>660</v>
      </c>
      <c r="V1828" s="114" t="s">
        <v>2021</v>
      </c>
      <c r="W1828">
        <v>11468</v>
      </c>
    </row>
    <row r="1829" spans="7:23" ht="12.75">
      <c r="G1829">
        <v>201693</v>
      </c>
      <c r="H1829" s="114" t="s">
        <v>1957</v>
      </c>
      <c r="I1829" s="114" t="s">
        <v>677</v>
      </c>
      <c r="L1829">
        <v>57495</v>
      </c>
      <c r="M1829" s="114" t="s">
        <v>2332</v>
      </c>
      <c r="N1829" s="114" t="s">
        <v>660</v>
      </c>
      <c r="V1829" s="114" t="s">
        <v>2022</v>
      </c>
      <c r="W1829">
        <v>11469</v>
      </c>
    </row>
    <row r="1830" spans="7:23" ht="12.75">
      <c r="G1830">
        <v>201689</v>
      </c>
      <c r="H1830" s="114" t="s">
        <v>1958</v>
      </c>
      <c r="I1830" s="114" t="s">
        <v>677</v>
      </c>
      <c r="L1830">
        <v>57496</v>
      </c>
      <c r="M1830" s="114" t="s">
        <v>2333</v>
      </c>
      <c r="N1830" s="114" t="s">
        <v>660</v>
      </c>
      <c r="V1830" s="114" t="s">
        <v>2023</v>
      </c>
      <c r="W1830">
        <v>287072</v>
      </c>
    </row>
    <row r="1831" spans="7:23" ht="12.75">
      <c r="G1831">
        <v>201685</v>
      </c>
      <c r="H1831" s="114" t="s">
        <v>1959</v>
      </c>
      <c r="I1831" s="114" t="s">
        <v>677</v>
      </c>
      <c r="L1831">
        <v>57497</v>
      </c>
      <c r="M1831" s="114" t="s">
        <v>2338</v>
      </c>
      <c r="N1831" s="114" t="s">
        <v>660</v>
      </c>
      <c r="V1831" s="114" t="s">
        <v>2024</v>
      </c>
      <c r="W1831">
        <v>287073</v>
      </c>
    </row>
    <row r="1832" spans="7:23" ht="12.75">
      <c r="G1832">
        <v>201681</v>
      </c>
      <c r="H1832" s="114" t="s">
        <v>1960</v>
      </c>
      <c r="I1832" s="114" t="s">
        <v>677</v>
      </c>
      <c r="L1832">
        <v>57498</v>
      </c>
      <c r="M1832" s="114" t="s">
        <v>2336</v>
      </c>
      <c r="N1832" s="114" t="s">
        <v>660</v>
      </c>
      <c r="V1832" s="114" t="s">
        <v>2025</v>
      </c>
      <c r="W1832">
        <v>287074</v>
      </c>
    </row>
    <row r="1833" spans="7:23" ht="12.75">
      <c r="G1833">
        <v>201677</v>
      </c>
      <c r="H1833" s="114" t="s">
        <v>1961</v>
      </c>
      <c r="I1833" s="114" t="s">
        <v>677</v>
      </c>
      <c r="L1833">
        <v>57499</v>
      </c>
      <c r="M1833" s="114" t="s">
        <v>2335</v>
      </c>
      <c r="N1833" s="114" t="s">
        <v>660</v>
      </c>
      <c r="V1833" s="114" t="s">
        <v>2026</v>
      </c>
      <c r="W1833">
        <v>11470</v>
      </c>
    </row>
    <row r="1834" spans="7:23" ht="12.75">
      <c r="G1834">
        <v>217074</v>
      </c>
      <c r="H1834" s="114" t="s">
        <v>1962</v>
      </c>
      <c r="I1834" s="114" t="s">
        <v>677</v>
      </c>
      <c r="L1834">
        <v>57500</v>
      </c>
      <c r="M1834" s="114" t="s">
        <v>2317</v>
      </c>
      <c r="N1834" s="114" t="s">
        <v>660</v>
      </c>
      <c r="V1834" s="114" t="s">
        <v>2027</v>
      </c>
      <c r="W1834">
        <v>11510</v>
      </c>
    </row>
    <row r="1835" spans="7:23" ht="12.75">
      <c r="G1835">
        <v>217671</v>
      </c>
      <c r="H1835" s="114" t="s">
        <v>1963</v>
      </c>
      <c r="I1835" s="114" t="s">
        <v>677</v>
      </c>
      <c r="L1835">
        <v>57501</v>
      </c>
      <c r="M1835" s="114" t="s">
        <v>2334</v>
      </c>
      <c r="N1835" s="114" t="s">
        <v>660</v>
      </c>
      <c r="V1835" s="114" t="s">
        <v>2028</v>
      </c>
      <c r="W1835">
        <v>11471</v>
      </c>
    </row>
    <row r="1836" spans="7:23" ht="12.75">
      <c r="G1836">
        <v>220505</v>
      </c>
      <c r="H1836" s="114" t="s">
        <v>1964</v>
      </c>
      <c r="I1836" s="114" t="s">
        <v>677</v>
      </c>
      <c r="L1836">
        <v>57508</v>
      </c>
      <c r="M1836" s="114" t="s">
        <v>2343</v>
      </c>
      <c r="N1836" s="114" t="s">
        <v>660</v>
      </c>
      <c r="V1836" s="114" t="s">
        <v>2029</v>
      </c>
      <c r="W1836">
        <v>11511</v>
      </c>
    </row>
    <row r="1837" spans="7:23" ht="12.75">
      <c r="G1837">
        <v>225073</v>
      </c>
      <c r="H1837" s="114" t="s">
        <v>1965</v>
      </c>
      <c r="I1837" s="114" t="s">
        <v>677</v>
      </c>
      <c r="L1837">
        <v>58099</v>
      </c>
      <c r="M1837" s="114" t="s">
        <v>1663</v>
      </c>
      <c r="N1837" s="114" t="s">
        <v>677</v>
      </c>
      <c r="V1837" s="114" t="s">
        <v>2030</v>
      </c>
      <c r="W1837">
        <v>11473</v>
      </c>
    </row>
    <row r="1838" spans="7:23" ht="12.75">
      <c r="G1838">
        <v>225077</v>
      </c>
      <c r="H1838" s="114" t="s">
        <v>1966</v>
      </c>
      <c r="I1838" s="114" t="s">
        <v>677</v>
      </c>
      <c r="L1838">
        <v>58100</v>
      </c>
      <c r="M1838" s="114" t="s">
        <v>3588</v>
      </c>
      <c r="N1838" s="114" t="s">
        <v>658</v>
      </c>
      <c r="V1838" s="114" t="s">
        <v>2031</v>
      </c>
      <c r="W1838">
        <v>11474</v>
      </c>
    </row>
    <row r="1839" spans="7:23" ht="12.75">
      <c r="G1839">
        <v>232700</v>
      </c>
      <c r="H1839" s="114" t="s">
        <v>1967</v>
      </c>
      <c r="I1839" s="114" t="s">
        <v>677</v>
      </c>
      <c r="L1839">
        <v>58101</v>
      </c>
      <c r="M1839" s="114" t="s">
        <v>1670</v>
      </c>
      <c r="N1839" s="114" t="s">
        <v>677</v>
      </c>
      <c r="V1839" s="114" t="s">
        <v>2032</v>
      </c>
      <c r="W1839">
        <v>11475</v>
      </c>
    </row>
    <row r="1840" spans="7:23" ht="12.75">
      <c r="G1840">
        <v>272271</v>
      </c>
      <c r="H1840" s="114" t="s">
        <v>1968</v>
      </c>
      <c r="I1840" s="114" t="s">
        <v>677</v>
      </c>
      <c r="L1840">
        <v>58102</v>
      </c>
      <c r="M1840" s="114" t="s">
        <v>3595</v>
      </c>
      <c r="N1840" s="114" t="s">
        <v>658</v>
      </c>
      <c r="V1840" s="114" t="s">
        <v>2033</v>
      </c>
      <c r="W1840">
        <v>287078</v>
      </c>
    </row>
    <row r="1841" spans="7:23" ht="12.75">
      <c r="G1841">
        <v>284670</v>
      </c>
      <c r="H1841" s="114" t="s">
        <v>1969</v>
      </c>
      <c r="I1841" s="114" t="s">
        <v>677</v>
      </c>
      <c r="L1841">
        <v>58524</v>
      </c>
      <c r="M1841" s="114" t="s">
        <v>1973</v>
      </c>
      <c r="N1841" s="114" t="s">
        <v>677</v>
      </c>
      <c r="V1841" s="114" t="s">
        <v>2034</v>
      </c>
      <c r="W1841">
        <v>287079</v>
      </c>
    </row>
    <row r="1842" spans="7:23" ht="12.75">
      <c r="G1842">
        <v>286870</v>
      </c>
      <c r="H1842" s="114" t="s">
        <v>1970</v>
      </c>
      <c r="I1842" s="114" t="s">
        <v>677</v>
      </c>
      <c r="L1842">
        <v>58525</v>
      </c>
      <c r="M1842" s="114" t="s">
        <v>3894</v>
      </c>
      <c r="N1842" s="114" t="s">
        <v>658</v>
      </c>
      <c r="V1842" s="114" t="s">
        <v>2035</v>
      </c>
      <c r="W1842">
        <v>287080</v>
      </c>
    </row>
    <row r="1843" spans="7:23" ht="12.75">
      <c r="G1843">
        <v>292872</v>
      </c>
      <c r="H1843" s="114" t="s">
        <v>1971</v>
      </c>
      <c r="I1843" s="114" t="s">
        <v>677</v>
      </c>
      <c r="L1843">
        <v>58526</v>
      </c>
      <c r="M1843" s="114" t="s">
        <v>1972</v>
      </c>
      <c r="N1843" s="114" t="s">
        <v>677</v>
      </c>
      <c r="V1843" s="114" t="s">
        <v>2036</v>
      </c>
      <c r="W1843">
        <v>11476</v>
      </c>
    </row>
    <row r="1844" spans="7:23" ht="12.75">
      <c r="G1844">
        <v>349470</v>
      </c>
      <c r="H1844" s="114" t="s">
        <v>4814</v>
      </c>
      <c r="I1844" s="114" t="s">
        <v>677</v>
      </c>
      <c r="L1844">
        <v>58527</v>
      </c>
      <c r="M1844" s="114" t="s">
        <v>3893</v>
      </c>
      <c r="N1844" s="114" t="s">
        <v>658</v>
      </c>
      <c r="V1844" s="114" t="s">
        <v>2037</v>
      </c>
      <c r="W1844">
        <v>11516</v>
      </c>
    </row>
    <row r="1845" spans="7:23" ht="12.75">
      <c r="G1845">
        <v>364074</v>
      </c>
      <c r="H1845" s="114" t="s">
        <v>5210</v>
      </c>
      <c r="I1845" s="114" t="s">
        <v>677</v>
      </c>
      <c r="L1845">
        <v>58530</v>
      </c>
      <c r="M1845" s="114" t="s">
        <v>1974</v>
      </c>
      <c r="N1845" s="114" t="s">
        <v>677</v>
      </c>
      <c r="V1845" s="114" t="s">
        <v>2038</v>
      </c>
      <c r="W1845">
        <v>11477</v>
      </c>
    </row>
    <row r="1846" spans="7:23" ht="12.75">
      <c r="G1846">
        <v>402484</v>
      </c>
      <c r="H1846" s="114" t="s">
        <v>5211</v>
      </c>
      <c r="I1846" s="114" t="s">
        <v>677</v>
      </c>
      <c r="L1846">
        <v>58531</v>
      </c>
      <c r="M1846" s="114" t="s">
        <v>1974</v>
      </c>
      <c r="N1846" s="114" t="s">
        <v>658</v>
      </c>
      <c r="V1846" s="114" t="s">
        <v>2039</v>
      </c>
      <c r="W1846">
        <v>11517</v>
      </c>
    </row>
    <row r="1847" spans="7:23" ht="12.75">
      <c r="G1847">
        <v>403870</v>
      </c>
      <c r="H1847" s="114" t="s">
        <v>5212</v>
      </c>
      <c r="I1847" s="114" t="s">
        <v>677</v>
      </c>
      <c r="L1847">
        <v>59966</v>
      </c>
      <c r="M1847" s="114" t="s">
        <v>2087</v>
      </c>
      <c r="N1847" s="114" t="s">
        <v>660</v>
      </c>
      <c r="V1847" s="114" t="s">
        <v>2040</v>
      </c>
      <c r="W1847">
        <v>11479</v>
      </c>
    </row>
    <row r="1848" spans="7:23" ht="12.75">
      <c r="G1848">
        <v>407470</v>
      </c>
      <c r="H1848" s="114" t="s">
        <v>5213</v>
      </c>
      <c r="I1848" s="114" t="s">
        <v>677</v>
      </c>
      <c r="L1848">
        <v>59967</v>
      </c>
      <c r="M1848" s="114" t="s">
        <v>2291</v>
      </c>
      <c r="N1848" s="114" t="s">
        <v>660</v>
      </c>
      <c r="V1848" s="114" t="s">
        <v>2041</v>
      </c>
      <c r="W1848">
        <v>11518</v>
      </c>
    </row>
    <row r="1849" spans="7:23" ht="12.75">
      <c r="G1849">
        <v>408885</v>
      </c>
      <c r="H1849" s="114" t="s">
        <v>5214</v>
      </c>
      <c r="I1849" s="114" t="s">
        <v>677</v>
      </c>
      <c r="L1849">
        <v>59968</v>
      </c>
      <c r="M1849" s="114" t="s">
        <v>2292</v>
      </c>
      <c r="N1849" s="114" t="s">
        <v>660</v>
      </c>
      <c r="V1849" s="114" t="s">
        <v>2042</v>
      </c>
      <c r="W1849">
        <v>11519</v>
      </c>
    </row>
    <row r="1850" spans="7:23" ht="12.75">
      <c r="G1850">
        <v>408881</v>
      </c>
      <c r="H1850" s="114" t="s">
        <v>5215</v>
      </c>
      <c r="I1850" s="114" t="s">
        <v>677</v>
      </c>
      <c r="L1850">
        <v>59969</v>
      </c>
      <c r="M1850" s="114" t="s">
        <v>2293</v>
      </c>
      <c r="N1850" s="114" t="s">
        <v>660</v>
      </c>
      <c r="V1850" s="114" t="s">
        <v>2043</v>
      </c>
      <c r="W1850">
        <v>11520</v>
      </c>
    </row>
    <row r="1851" spans="7:23" ht="12.75">
      <c r="G1851">
        <v>421073</v>
      </c>
      <c r="H1851" s="114" t="s">
        <v>5216</v>
      </c>
      <c r="I1851" s="114" t="s">
        <v>677</v>
      </c>
      <c r="L1851">
        <v>59970</v>
      </c>
      <c r="M1851" s="114" t="s">
        <v>2294</v>
      </c>
      <c r="N1851" s="114" t="s">
        <v>660</v>
      </c>
      <c r="V1851" s="114" t="s">
        <v>2044</v>
      </c>
      <c r="W1851">
        <v>11521</v>
      </c>
    </row>
    <row r="1852" spans="7:23" ht="12.75">
      <c r="G1852">
        <v>421069</v>
      </c>
      <c r="H1852" s="114" t="s">
        <v>5217</v>
      </c>
      <c r="I1852" s="114" t="s">
        <v>677</v>
      </c>
      <c r="L1852">
        <v>59971</v>
      </c>
      <c r="M1852" s="114" t="s">
        <v>2295</v>
      </c>
      <c r="N1852" s="114" t="s">
        <v>660</v>
      </c>
      <c r="V1852" s="114" t="s">
        <v>2045</v>
      </c>
      <c r="W1852">
        <v>11522</v>
      </c>
    </row>
    <row r="1853" spans="7:23" ht="12.75">
      <c r="G1853">
        <v>58526</v>
      </c>
      <c r="H1853" s="114" t="s">
        <v>1972</v>
      </c>
      <c r="I1853" s="114" t="s">
        <v>677</v>
      </c>
      <c r="L1853">
        <v>59974</v>
      </c>
      <c r="M1853" s="114" t="s">
        <v>2087</v>
      </c>
      <c r="N1853" s="114" t="s">
        <v>661</v>
      </c>
      <c r="V1853" s="114" t="s">
        <v>2046</v>
      </c>
      <c r="W1853">
        <v>11523</v>
      </c>
    </row>
    <row r="1854" spans="7:23" ht="12.75">
      <c r="G1854">
        <v>58524</v>
      </c>
      <c r="H1854" s="114" t="s">
        <v>1973</v>
      </c>
      <c r="I1854" s="114" t="s">
        <v>677</v>
      </c>
      <c r="L1854">
        <v>59975</v>
      </c>
      <c r="M1854" s="114" t="s">
        <v>2088</v>
      </c>
      <c r="N1854" s="114" t="s">
        <v>661</v>
      </c>
      <c r="V1854" s="114" t="s">
        <v>2047</v>
      </c>
      <c r="W1854">
        <v>11524</v>
      </c>
    </row>
    <row r="1855" spans="7:23" ht="12.75">
      <c r="G1855">
        <v>58530</v>
      </c>
      <c r="H1855" s="114" t="s">
        <v>1974</v>
      </c>
      <c r="I1855" s="114" t="s">
        <v>677</v>
      </c>
      <c r="L1855">
        <v>59976</v>
      </c>
      <c r="M1855" s="114" t="s">
        <v>2089</v>
      </c>
      <c r="N1855" s="114" t="s">
        <v>661</v>
      </c>
      <c r="V1855" s="114" t="s">
        <v>2048</v>
      </c>
      <c r="W1855">
        <v>11485</v>
      </c>
    </row>
    <row r="1856" spans="7:23" ht="12.75">
      <c r="G1856">
        <v>66666</v>
      </c>
      <c r="H1856" s="114" t="s">
        <v>1975</v>
      </c>
      <c r="I1856" s="114" t="s">
        <v>677</v>
      </c>
      <c r="L1856">
        <v>60068</v>
      </c>
      <c r="M1856" s="114" t="s">
        <v>2296</v>
      </c>
      <c r="N1856" s="114" t="s">
        <v>660</v>
      </c>
      <c r="V1856" s="114" t="s">
        <v>2049</v>
      </c>
      <c r="W1856">
        <v>11525</v>
      </c>
    </row>
    <row r="1857" spans="7:23" ht="12.75">
      <c r="G1857">
        <v>197682</v>
      </c>
      <c r="H1857" s="114" t="s">
        <v>1976</v>
      </c>
      <c r="I1857" s="114" t="s">
        <v>677</v>
      </c>
      <c r="L1857">
        <v>60069</v>
      </c>
      <c r="M1857" s="114" t="s">
        <v>2297</v>
      </c>
      <c r="N1857" s="114" t="s">
        <v>660</v>
      </c>
      <c r="V1857" s="114" t="s">
        <v>2050</v>
      </c>
      <c r="W1857">
        <v>11486</v>
      </c>
    </row>
    <row r="1858" spans="7:23" ht="12.75">
      <c r="G1858">
        <v>178670</v>
      </c>
      <c r="H1858" s="114" t="s">
        <v>1977</v>
      </c>
      <c r="I1858" s="114" t="s">
        <v>677</v>
      </c>
      <c r="L1858">
        <v>60071</v>
      </c>
      <c r="M1858" s="114" t="s">
        <v>2298</v>
      </c>
      <c r="N1858" s="114" t="s">
        <v>660</v>
      </c>
      <c r="V1858" s="114" t="s">
        <v>2051</v>
      </c>
      <c r="W1858">
        <v>11547</v>
      </c>
    </row>
    <row r="1859" spans="7:23" ht="12.75">
      <c r="G1859">
        <v>198683</v>
      </c>
      <c r="H1859" s="114" t="s">
        <v>1978</v>
      </c>
      <c r="I1859" s="114" t="s">
        <v>677</v>
      </c>
      <c r="L1859">
        <v>60073</v>
      </c>
      <c r="M1859" s="114" t="s">
        <v>2305</v>
      </c>
      <c r="N1859" s="114" t="s">
        <v>660</v>
      </c>
      <c r="V1859" s="114" t="s">
        <v>2052</v>
      </c>
      <c r="W1859">
        <v>11526</v>
      </c>
    </row>
    <row r="1860" spans="7:23" ht="12.75">
      <c r="G1860">
        <v>198679</v>
      </c>
      <c r="H1860" s="114" t="s">
        <v>1979</v>
      </c>
      <c r="I1860" s="114" t="s">
        <v>677</v>
      </c>
      <c r="L1860">
        <v>60075</v>
      </c>
      <c r="M1860" s="114" t="s">
        <v>2306</v>
      </c>
      <c r="N1860" s="114" t="s">
        <v>660</v>
      </c>
      <c r="V1860" s="114" t="s">
        <v>1990</v>
      </c>
      <c r="W1860">
        <v>11527</v>
      </c>
    </row>
    <row r="1861" spans="7:23" ht="12.75">
      <c r="G1861">
        <v>178666</v>
      </c>
      <c r="H1861" s="114" t="s">
        <v>1980</v>
      </c>
      <c r="I1861" s="114" t="s">
        <v>677</v>
      </c>
      <c r="L1861">
        <v>60076</v>
      </c>
      <c r="M1861" s="114" t="s">
        <v>2305</v>
      </c>
      <c r="N1861" s="114" t="s">
        <v>660</v>
      </c>
      <c r="V1861" s="114" t="s">
        <v>2053</v>
      </c>
      <c r="W1861">
        <v>11490</v>
      </c>
    </row>
    <row r="1862" spans="7:23" ht="12.75">
      <c r="G1862">
        <v>181297</v>
      </c>
      <c r="H1862" s="114" t="s">
        <v>1981</v>
      </c>
      <c r="I1862" s="114" t="s">
        <v>677</v>
      </c>
      <c r="L1862">
        <v>60077</v>
      </c>
      <c r="M1862" s="114" t="s">
        <v>2307</v>
      </c>
      <c r="N1862" s="114" t="s">
        <v>660</v>
      </c>
      <c r="V1862" s="114" t="s">
        <v>2054</v>
      </c>
      <c r="W1862">
        <v>11491</v>
      </c>
    </row>
    <row r="1863" spans="7:23" ht="12.75">
      <c r="G1863">
        <v>181293</v>
      </c>
      <c r="H1863" s="114" t="s">
        <v>1982</v>
      </c>
      <c r="I1863" s="114" t="s">
        <v>677</v>
      </c>
      <c r="L1863">
        <v>60078</v>
      </c>
      <c r="M1863" s="114" t="s">
        <v>2308</v>
      </c>
      <c r="N1863" s="114" t="s">
        <v>660</v>
      </c>
      <c r="V1863" s="114" t="s">
        <v>2055</v>
      </c>
      <c r="W1863">
        <v>287084</v>
      </c>
    </row>
    <row r="1864" spans="7:23" ht="12.75">
      <c r="G1864">
        <v>181289</v>
      </c>
      <c r="H1864" s="114" t="s">
        <v>1983</v>
      </c>
      <c r="I1864" s="114" t="s">
        <v>677</v>
      </c>
      <c r="L1864">
        <v>60085</v>
      </c>
      <c r="M1864" s="114" t="s">
        <v>2315</v>
      </c>
      <c r="N1864" s="114" t="s">
        <v>660</v>
      </c>
      <c r="V1864" s="114" t="s">
        <v>2056</v>
      </c>
      <c r="W1864">
        <v>287085</v>
      </c>
    </row>
    <row r="1865" spans="7:23" ht="12.75">
      <c r="G1865">
        <v>181285</v>
      </c>
      <c r="H1865" s="114" t="s">
        <v>1984</v>
      </c>
      <c r="I1865" s="114" t="s">
        <v>677</v>
      </c>
      <c r="L1865">
        <v>60095</v>
      </c>
      <c r="M1865" s="114" t="s">
        <v>2090</v>
      </c>
      <c r="N1865" s="114" t="s">
        <v>661</v>
      </c>
      <c r="V1865" s="114" t="s">
        <v>2057</v>
      </c>
      <c r="W1865">
        <v>11492</v>
      </c>
    </row>
    <row r="1866" spans="7:23" ht="12.75">
      <c r="G1866">
        <v>11266</v>
      </c>
      <c r="H1866" s="114" t="s">
        <v>661</v>
      </c>
      <c r="L1866">
        <v>60097</v>
      </c>
      <c r="M1866" s="114" t="s">
        <v>2091</v>
      </c>
      <c r="N1866" s="114" t="s">
        <v>661</v>
      </c>
      <c r="V1866" s="114" t="s">
        <v>2058</v>
      </c>
      <c r="W1866">
        <v>11530</v>
      </c>
    </row>
    <row r="1867" spans="7:23" ht="12.75">
      <c r="G1867">
        <v>287066</v>
      </c>
      <c r="H1867" s="114" t="s">
        <v>1986</v>
      </c>
      <c r="I1867" s="114" t="s">
        <v>661</v>
      </c>
      <c r="L1867">
        <v>60101</v>
      </c>
      <c r="M1867" s="114" t="s">
        <v>759</v>
      </c>
      <c r="N1867" s="114" t="s">
        <v>660</v>
      </c>
      <c r="V1867" s="114" t="s">
        <v>2059</v>
      </c>
      <c r="W1867">
        <v>11531</v>
      </c>
    </row>
    <row r="1868" spans="7:23" ht="12.75">
      <c r="G1868">
        <v>287067</v>
      </c>
      <c r="H1868" s="114" t="s">
        <v>1987</v>
      </c>
      <c r="I1868" s="114" t="s">
        <v>661</v>
      </c>
      <c r="L1868">
        <v>60102</v>
      </c>
      <c r="M1868" s="114" t="s">
        <v>2119</v>
      </c>
      <c r="N1868" s="114" t="s">
        <v>660</v>
      </c>
      <c r="V1868" s="114" t="s">
        <v>2060</v>
      </c>
      <c r="W1868">
        <v>11532</v>
      </c>
    </row>
    <row r="1869" spans="7:23" ht="12.75">
      <c r="G1869">
        <v>287068</v>
      </c>
      <c r="H1869" s="114" t="s">
        <v>1988</v>
      </c>
      <c r="I1869" s="114" t="s">
        <v>661</v>
      </c>
      <c r="L1869">
        <v>60103</v>
      </c>
      <c r="M1869" s="114" t="s">
        <v>2120</v>
      </c>
      <c r="N1869" s="114" t="s">
        <v>660</v>
      </c>
      <c r="V1869" s="114" t="s">
        <v>2061</v>
      </c>
      <c r="W1869">
        <v>11533</v>
      </c>
    </row>
    <row r="1870" spans="7:23" ht="12.75">
      <c r="G1870">
        <v>11513</v>
      </c>
      <c r="H1870" s="114" t="s">
        <v>1989</v>
      </c>
      <c r="I1870" s="114" t="s">
        <v>661</v>
      </c>
      <c r="L1870">
        <v>60104</v>
      </c>
      <c r="M1870" s="114" t="s">
        <v>2121</v>
      </c>
      <c r="N1870" s="114" t="s">
        <v>660</v>
      </c>
      <c r="V1870" s="114" t="s">
        <v>2062</v>
      </c>
      <c r="W1870">
        <v>11496</v>
      </c>
    </row>
    <row r="1871" spans="7:23" ht="12.75">
      <c r="G1871">
        <v>11512</v>
      </c>
      <c r="H1871" s="114" t="s">
        <v>1990</v>
      </c>
      <c r="I1871" s="114" t="s">
        <v>661</v>
      </c>
      <c r="L1871">
        <v>60110</v>
      </c>
      <c r="M1871" s="114" t="s">
        <v>2340</v>
      </c>
      <c r="N1871" s="114" t="s">
        <v>660</v>
      </c>
      <c r="V1871" s="114" t="s">
        <v>2063</v>
      </c>
      <c r="W1871">
        <v>11497</v>
      </c>
    </row>
    <row r="1872" spans="7:23" ht="12.75">
      <c r="G1872">
        <v>11285</v>
      </c>
      <c r="H1872" s="114" t="s">
        <v>1991</v>
      </c>
      <c r="I1872" s="114" t="s">
        <v>661</v>
      </c>
      <c r="L1872">
        <v>60111</v>
      </c>
      <c r="M1872" s="114" t="s">
        <v>2341</v>
      </c>
      <c r="N1872" s="114" t="s">
        <v>660</v>
      </c>
      <c r="V1872" s="114" t="s">
        <v>2064</v>
      </c>
      <c r="W1872">
        <v>287089</v>
      </c>
    </row>
    <row r="1873" spans="7:23" ht="12.75">
      <c r="G1873">
        <v>11286</v>
      </c>
      <c r="H1873" s="114" t="s">
        <v>1992</v>
      </c>
      <c r="I1873" s="114" t="s">
        <v>661</v>
      </c>
      <c r="L1873">
        <v>60112</v>
      </c>
      <c r="M1873" s="114" t="s">
        <v>2321</v>
      </c>
      <c r="N1873" s="114" t="s">
        <v>660</v>
      </c>
      <c r="V1873" s="114" t="s">
        <v>2065</v>
      </c>
      <c r="W1873">
        <v>287090</v>
      </c>
    </row>
    <row r="1874" spans="7:23" ht="12.75">
      <c r="G1874">
        <v>11287</v>
      </c>
      <c r="H1874" s="114" t="s">
        <v>1993</v>
      </c>
      <c r="I1874" s="114" t="s">
        <v>661</v>
      </c>
      <c r="L1874">
        <v>60113</v>
      </c>
      <c r="M1874" s="114" t="s">
        <v>2322</v>
      </c>
      <c r="N1874" s="114" t="s">
        <v>660</v>
      </c>
      <c r="V1874" s="114" t="s">
        <v>2066</v>
      </c>
      <c r="W1874">
        <v>11534</v>
      </c>
    </row>
    <row r="1875" spans="7:23" ht="12.75">
      <c r="G1875">
        <v>11288</v>
      </c>
      <c r="H1875" s="114" t="s">
        <v>1994</v>
      </c>
      <c r="I1875" s="114" t="s">
        <v>661</v>
      </c>
      <c r="L1875">
        <v>60114</v>
      </c>
      <c r="M1875" s="114" t="s">
        <v>2115</v>
      </c>
      <c r="N1875" s="114" t="s">
        <v>660</v>
      </c>
      <c r="V1875" s="114" t="s">
        <v>2067</v>
      </c>
      <c r="W1875">
        <v>11535</v>
      </c>
    </row>
    <row r="1876" spans="7:23" ht="12.75">
      <c r="G1876">
        <v>11289</v>
      </c>
      <c r="H1876" s="114" t="s">
        <v>1995</v>
      </c>
      <c r="I1876" s="114" t="s">
        <v>661</v>
      </c>
      <c r="L1876">
        <v>60117</v>
      </c>
      <c r="M1876" s="114" t="s">
        <v>2312</v>
      </c>
      <c r="N1876" s="114" t="s">
        <v>660</v>
      </c>
      <c r="V1876" s="114" t="s">
        <v>2068</v>
      </c>
      <c r="W1876">
        <v>11536</v>
      </c>
    </row>
    <row r="1877" spans="7:23" ht="12.75">
      <c r="G1877">
        <v>11306</v>
      </c>
      <c r="H1877" s="114" t="s">
        <v>1996</v>
      </c>
      <c r="I1877" s="114" t="s">
        <v>661</v>
      </c>
      <c r="L1877">
        <v>60119</v>
      </c>
      <c r="M1877" s="114" t="s">
        <v>2290</v>
      </c>
      <c r="N1877" s="114" t="s">
        <v>660</v>
      </c>
      <c r="V1877" s="114" t="s">
        <v>2069</v>
      </c>
      <c r="W1877">
        <v>11537</v>
      </c>
    </row>
    <row r="1878" spans="7:23" ht="12.75">
      <c r="G1878">
        <v>11310</v>
      </c>
      <c r="H1878" s="114" t="s">
        <v>1997</v>
      </c>
      <c r="I1878" s="114" t="s">
        <v>661</v>
      </c>
      <c r="L1878">
        <v>60667</v>
      </c>
      <c r="M1878" s="114" t="s">
        <v>2190</v>
      </c>
      <c r="N1878" s="114" t="s">
        <v>660</v>
      </c>
      <c r="V1878" s="114" t="s">
        <v>2070</v>
      </c>
      <c r="W1878">
        <v>11502</v>
      </c>
    </row>
    <row r="1879" spans="7:23" ht="12.75">
      <c r="G1879">
        <v>11290</v>
      </c>
      <c r="H1879" s="114" t="s">
        <v>1998</v>
      </c>
      <c r="I1879" s="114" t="s">
        <v>661</v>
      </c>
      <c r="L1879">
        <v>60668</v>
      </c>
      <c r="M1879" s="114" t="s">
        <v>2198</v>
      </c>
      <c r="N1879" s="114" t="s">
        <v>660</v>
      </c>
      <c r="V1879" s="114" t="s">
        <v>2071</v>
      </c>
      <c r="W1879">
        <v>11538</v>
      </c>
    </row>
    <row r="1880" spans="7:23" ht="12.75">
      <c r="G1880">
        <v>11292</v>
      </c>
      <c r="H1880" s="114" t="s">
        <v>1999</v>
      </c>
      <c r="I1880" s="114" t="s">
        <v>661</v>
      </c>
      <c r="L1880">
        <v>63941</v>
      </c>
      <c r="M1880" s="114" t="s">
        <v>2235</v>
      </c>
      <c r="N1880" s="114" t="s">
        <v>660</v>
      </c>
      <c r="V1880" s="114" t="s">
        <v>2072</v>
      </c>
      <c r="W1880">
        <v>11539</v>
      </c>
    </row>
    <row r="1881" spans="7:23" ht="12.75">
      <c r="G1881">
        <v>11293</v>
      </c>
      <c r="H1881" s="114" t="s">
        <v>2000</v>
      </c>
      <c r="I1881" s="114" t="s">
        <v>661</v>
      </c>
      <c r="L1881">
        <v>63942</v>
      </c>
      <c r="M1881" s="114" t="s">
        <v>2236</v>
      </c>
      <c r="N1881" s="114" t="s">
        <v>660</v>
      </c>
      <c r="V1881" s="114" t="s">
        <v>2073</v>
      </c>
      <c r="W1881">
        <v>11540</v>
      </c>
    </row>
    <row r="1882" spans="7:23" ht="12.75">
      <c r="G1882">
        <v>11294</v>
      </c>
      <c r="H1882" s="114" t="s">
        <v>2001</v>
      </c>
      <c r="I1882" s="114" t="s">
        <v>661</v>
      </c>
      <c r="L1882">
        <v>63943</v>
      </c>
      <c r="M1882" s="114" t="s">
        <v>2237</v>
      </c>
      <c r="N1882" s="114" t="s">
        <v>660</v>
      </c>
      <c r="V1882" s="114" t="s">
        <v>2074</v>
      </c>
      <c r="W1882">
        <v>11551</v>
      </c>
    </row>
    <row r="1883" spans="7:23" ht="12.75">
      <c r="G1883">
        <v>11295</v>
      </c>
      <c r="H1883" s="114" t="s">
        <v>2002</v>
      </c>
      <c r="I1883" s="114" t="s">
        <v>661</v>
      </c>
      <c r="L1883">
        <v>63944</v>
      </c>
      <c r="M1883" s="114" t="s">
        <v>2240</v>
      </c>
      <c r="N1883" s="114" t="s">
        <v>660</v>
      </c>
      <c r="V1883" s="114" t="s">
        <v>2075</v>
      </c>
      <c r="W1883">
        <v>11549</v>
      </c>
    </row>
    <row r="1884" spans="7:23" ht="12.75">
      <c r="G1884">
        <v>11307</v>
      </c>
      <c r="H1884" s="114" t="s">
        <v>2003</v>
      </c>
      <c r="I1884" s="114" t="s">
        <v>661</v>
      </c>
      <c r="L1884">
        <v>65668</v>
      </c>
      <c r="M1884" s="114" t="s">
        <v>2176</v>
      </c>
      <c r="N1884" s="114" t="s">
        <v>660</v>
      </c>
      <c r="V1884" s="114" t="s">
        <v>2076</v>
      </c>
      <c r="W1884">
        <v>11505</v>
      </c>
    </row>
    <row r="1885" spans="7:23" ht="12.75">
      <c r="G1885">
        <v>11311</v>
      </c>
      <c r="H1885" s="114" t="s">
        <v>2004</v>
      </c>
      <c r="I1885" s="114" t="s">
        <v>661</v>
      </c>
      <c r="L1885">
        <v>65669</v>
      </c>
      <c r="M1885" s="114" t="s">
        <v>2175</v>
      </c>
      <c r="N1885" s="114" t="s">
        <v>660</v>
      </c>
      <c r="V1885" s="114" t="s">
        <v>2077</v>
      </c>
      <c r="W1885">
        <v>11541</v>
      </c>
    </row>
    <row r="1886" spans="7:23" ht="12.75">
      <c r="G1886">
        <v>11296</v>
      </c>
      <c r="H1886" s="114" t="s">
        <v>2005</v>
      </c>
      <c r="I1886" s="114" t="s">
        <v>661</v>
      </c>
      <c r="L1886">
        <v>65671</v>
      </c>
      <c r="M1886" s="114" t="s">
        <v>2177</v>
      </c>
      <c r="N1886" s="114" t="s">
        <v>660</v>
      </c>
      <c r="V1886" s="114" t="s">
        <v>2078</v>
      </c>
      <c r="W1886">
        <v>11542</v>
      </c>
    </row>
    <row r="1887" spans="7:23" ht="12.75">
      <c r="G1887">
        <v>11298</v>
      </c>
      <c r="H1887" s="114" t="s">
        <v>2006</v>
      </c>
      <c r="I1887" s="114" t="s">
        <v>661</v>
      </c>
      <c r="L1887">
        <v>65672</v>
      </c>
      <c r="M1887" s="114" t="s">
        <v>2125</v>
      </c>
      <c r="N1887" s="114" t="s">
        <v>660</v>
      </c>
      <c r="V1887" s="114" t="s">
        <v>2079</v>
      </c>
      <c r="W1887">
        <v>11543</v>
      </c>
    </row>
    <row r="1888" spans="7:23" ht="12.75">
      <c r="G1888">
        <v>11308</v>
      </c>
      <c r="H1888" s="114" t="s">
        <v>2007</v>
      </c>
      <c r="I1888" s="114" t="s">
        <v>661</v>
      </c>
      <c r="L1888">
        <v>65673</v>
      </c>
      <c r="M1888" s="114" t="s">
        <v>2122</v>
      </c>
      <c r="N1888" s="114" t="s">
        <v>660</v>
      </c>
      <c r="V1888" s="114" t="s">
        <v>2080</v>
      </c>
      <c r="W1888">
        <v>11508</v>
      </c>
    </row>
    <row r="1889" spans="7:23" ht="12.75">
      <c r="G1889">
        <v>11312</v>
      </c>
      <c r="H1889" s="114" t="s">
        <v>2008</v>
      </c>
      <c r="I1889" s="114" t="s">
        <v>661</v>
      </c>
      <c r="L1889">
        <v>65681</v>
      </c>
      <c r="M1889" s="114" t="s">
        <v>2309</v>
      </c>
      <c r="N1889" s="114" t="s">
        <v>660</v>
      </c>
      <c r="V1889" s="114" t="s">
        <v>2081</v>
      </c>
      <c r="W1889">
        <v>11544</v>
      </c>
    </row>
    <row r="1890" spans="7:23" ht="12.75">
      <c r="G1890">
        <v>11299</v>
      </c>
      <c r="H1890" s="114" t="s">
        <v>2009</v>
      </c>
      <c r="I1890" s="114" t="s">
        <v>661</v>
      </c>
      <c r="L1890">
        <v>65686</v>
      </c>
      <c r="M1890" s="114" t="s">
        <v>2124</v>
      </c>
      <c r="N1890" s="114" t="s">
        <v>660</v>
      </c>
      <c r="V1890" s="114" t="s">
        <v>2082</v>
      </c>
      <c r="W1890">
        <v>11509</v>
      </c>
    </row>
    <row r="1891" spans="7:23" ht="12.75">
      <c r="G1891">
        <v>11301</v>
      </c>
      <c r="H1891" s="114" t="s">
        <v>2010</v>
      </c>
      <c r="I1891" s="114" t="s">
        <v>661</v>
      </c>
      <c r="L1891">
        <v>65694</v>
      </c>
      <c r="M1891" s="114" t="s">
        <v>2313</v>
      </c>
      <c r="N1891" s="114" t="s">
        <v>660</v>
      </c>
      <c r="V1891" s="114" t="s">
        <v>2083</v>
      </c>
      <c r="W1891">
        <v>223667</v>
      </c>
    </row>
    <row r="1892" spans="7:23" ht="12.75">
      <c r="G1892">
        <v>11309</v>
      </c>
      <c r="H1892" s="114" t="s">
        <v>2011</v>
      </c>
      <c r="I1892" s="114" t="s">
        <v>661</v>
      </c>
      <c r="L1892">
        <v>65698</v>
      </c>
      <c r="M1892" s="114" t="s">
        <v>2313</v>
      </c>
      <c r="N1892" s="114" t="s">
        <v>660</v>
      </c>
      <c r="V1892" s="114" t="s">
        <v>2084</v>
      </c>
      <c r="W1892">
        <v>27868</v>
      </c>
    </row>
    <row r="1893" spans="7:23" ht="12.75">
      <c r="G1893">
        <v>11313</v>
      </c>
      <c r="H1893" s="114" t="s">
        <v>2012</v>
      </c>
      <c r="I1893" s="114" t="s">
        <v>661</v>
      </c>
      <c r="L1893">
        <v>65866</v>
      </c>
      <c r="M1893" s="114" t="s">
        <v>2342</v>
      </c>
      <c r="N1893" s="114" t="s">
        <v>660</v>
      </c>
      <c r="V1893" s="114" t="s">
        <v>2085</v>
      </c>
      <c r="W1893">
        <v>27869</v>
      </c>
    </row>
    <row r="1894" spans="7:23" ht="12.75">
      <c r="G1894">
        <v>11302</v>
      </c>
      <c r="H1894" s="114" t="s">
        <v>2013</v>
      </c>
      <c r="I1894" s="114" t="s">
        <v>661</v>
      </c>
      <c r="L1894">
        <v>65867</v>
      </c>
      <c r="M1894" s="114" t="s">
        <v>2313</v>
      </c>
      <c r="N1894" s="114" t="s">
        <v>660</v>
      </c>
      <c r="V1894" s="114" t="s">
        <v>2086</v>
      </c>
      <c r="W1894">
        <v>27870</v>
      </c>
    </row>
    <row r="1895" spans="7:23" ht="12.75">
      <c r="G1895">
        <v>11304</v>
      </c>
      <c r="H1895" s="114" t="s">
        <v>2014</v>
      </c>
      <c r="I1895" s="114" t="s">
        <v>661</v>
      </c>
      <c r="L1895">
        <v>65868</v>
      </c>
      <c r="M1895" s="114" t="s">
        <v>2116</v>
      </c>
      <c r="N1895" s="114" t="s">
        <v>660</v>
      </c>
      <c r="V1895" s="114" t="s">
        <v>2087</v>
      </c>
      <c r="W1895">
        <v>59974</v>
      </c>
    </row>
    <row r="1896" spans="7:23" ht="12.75">
      <c r="G1896">
        <v>11314</v>
      </c>
      <c r="H1896" s="114" t="s">
        <v>2015</v>
      </c>
      <c r="I1896" s="114" t="s">
        <v>661</v>
      </c>
      <c r="L1896">
        <v>66067</v>
      </c>
      <c r="M1896" s="114" t="s">
        <v>2212</v>
      </c>
      <c r="N1896" s="114" t="s">
        <v>660</v>
      </c>
      <c r="V1896" s="114" t="s">
        <v>2088</v>
      </c>
      <c r="W1896">
        <v>59975</v>
      </c>
    </row>
    <row r="1897" spans="7:23" ht="12.75">
      <c r="G1897">
        <v>83466</v>
      </c>
      <c r="H1897" s="114" t="s">
        <v>2016</v>
      </c>
      <c r="I1897" s="114" t="s">
        <v>661</v>
      </c>
      <c r="L1897">
        <v>66068</v>
      </c>
      <c r="M1897" s="114" t="s">
        <v>2211</v>
      </c>
      <c r="N1897" s="114" t="s">
        <v>660</v>
      </c>
      <c r="V1897" s="114" t="s">
        <v>2089</v>
      </c>
      <c r="W1897">
        <v>59976</v>
      </c>
    </row>
    <row r="1898" spans="7:23" ht="12.75">
      <c r="G1898">
        <v>83467</v>
      </c>
      <c r="H1898" s="114" t="s">
        <v>2017</v>
      </c>
      <c r="I1898" s="114" t="s">
        <v>661</v>
      </c>
      <c r="L1898">
        <v>66069</v>
      </c>
      <c r="M1898" s="114" t="s">
        <v>2200</v>
      </c>
      <c r="N1898" s="114" t="s">
        <v>660</v>
      </c>
      <c r="V1898" s="114" t="s">
        <v>2090</v>
      </c>
      <c r="W1898">
        <v>60095</v>
      </c>
    </row>
    <row r="1899" spans="7:23" ht="12.75">
      <c r="G1899">
        <v>83470</v>
      </c>
      <c r="H1899" s="114" t="s">
        <v>2018</v>
      </c>
      <c r="I1899" s="114" t="s">
        <v>661</v>
      </c>
      <c r="L1899">
        <v>66084</v>
      </c>
      <c r="M1899" s="114" t="s">
        <v>2218</v>
      </c>
      <c r="N1899" s="114" t="s">
        <v>660</v>
      </c>
      <c r="V1899" s="114" t="s">
        <v>2091</v>
      </c>
      <c r="W1899">
        <v>60097</v>
      </c>
    </row>
    <row r="1900" spans="7:23" ht="12.75">
      <c r="G1900">
        <v>11305</v>
      </c>
      <c r="H1900" s="114" t="s">
        <v>2019</v>
      </c>
      <c r="I1900" s="114" t="s">
        <v>661</v>
      </c>
      <c r="L1900">
        <v>66086</v>
      </c>
      <c r="M1900" s="114" t="s">
        <v>2213</v>
      </c>
      <c r="N1900" s="114" t="s">
        <v>660</v>
      </c>
      <c r="V1900" s="114" t="s">
        <v>2092</v>
      </c>
      <c r="W1900">
        <v>145475</v>
      </c>
    </row>
    <row r="1901" spans="7:23" ht="12.75">
      <c r="G1901">
        <v>11467</v>
      </c>
      <c r="H1901" s="114" t="s">
        <v>2020</v>
      </c>
      <c r="I1901" s="114" t="s">
        <v>661</v>
      </c>
      <c r="L1901">
        <v>66088</v>
      </c>
      <c r="M1901" s="114" t="s">
        <v>2214</v>
      </c>
      <c r="N1901" s="114" t="s">
        <v>660</v>
      </c>
      <c r="V1901" s="114" t="s">
        <v>2093</v>
      </c>
      <c r="W1901">
        <v>145476</v>
      </c>
    </row>
    <row r="1902" spans="7:23" ht="12.75">
      <c r="G1902">
        <v>11468</v>
      </c>
      <c r="H1902" s="114" t="s">
        <v>2021</v>
      </c>
      <c r="I1902" s="114" t="s">
        <v>661</v>
      </c>
      <c r="L1902">
        <v>66089</v>
      </c>
      <c r="M1902" s="114" t="s">
        <v>2215</v>
      </c>
      <c r="N1902" s="114" t="s">
        <v>660</v>
      </c>
      <c r="V1902" s="114" t="s">
        <v>2094</v>
      </c>
      <c r="W1902">
        <v>161472</v>
      </c>
    </row>
    <row r="1903" spans="7:23" ht="12.75">
      <c r="G1903">
        <v>11469</v>
      </c>
      <c r="H1903" s="114" t="s">
        <v>2022</v>
      </c>
      <c r="I1903" s="114" t="s">
        <v>661</v>
      </c>
      <c r="L1903">
        <v>66090</v>
      </c>
      <c r="M1903" s="114" t="s">
        <v>748</v>
      </c>
      <c r="N1903" s="114" t="s">
        <v>0</v>
      </c>
      <c r="V1903" s="114" t="s">
        <v>2095</v>
      </c>
      <c r="W1903">
        <v>161473</v>
      </c>
    </row>
    <row r="1904" spans="7:23" ht="12.75">
      <c r="G1904">
        <v>287072</v>
      </c>
      <c r="H1904" s="114" t="s">
        <v>2023</v>
      </c>
      <c r="I1904" s="114" t="s">
        <v>661</v>
      </c>
      <c r="L1904">
        <v>66666</v>
      </c>
      <c r="M1904" s="114" t="s">
        <v>1975</v>
      </c>
      <c r="N1904" s="114" t="s">
        <v>677</v>
      </c>
      <c r="V1904" s="114" t="s">
        <v>2096</v>
      </c>
      <c r="W1904">
        <v>161474</v>
      </c>
    </row>
    <row r="1905" spans="7:23" ht="12.75">
      <c r="G1905">
        <v>287073</v>
      </c>
      <c r="H1905" s="114" t="s">
        <v>2024</v>
      </c>
      <c r="I1905" s="114" t="s">
        <v>661</v>
      </c>
      <c r="L1905">
        <v>66667</v>
      </c>
      <c r="M1905" s="114" t="s">
        <v>3895</v>
      </c>
      <c r="N1905" s="114" t="s">
        <v>658</v>
      </c>
      <c r="V1905" s="114" t="s">
        <v>2097</v>
      </c>
      <c r="W1905">
        <v>27667</v>
      </c>
    </row>
    <row r="1906" spans="7:23" ht="12.75">
      <c r="G1906">
        <v>287074</v>
      </c>
      <c r="H1906" s="114" t="s">
        <v>2025</v>
      </c>
      <c r="I1906" s="114" t="s">
        <v>661</v>
      </c>
      <c r="L1906">
        <v>71944</v>
      </c>
      <c r="M1906" s="114" t="s">
        <v>749</v>
      </c>
      <c r="N1906" s="114" t="s">
        <v>0</v>
      </c>
      <c r="V1906" s="114" t="s">
        <v>2098</v>
      </c>
      <c r="W1906">
        <v>27563</v>
      </c>
    </row>
    <row r="1907" spans="7:23" ht="12.75">
      <c r="G1907">
        <v>11470</v>
      </c>
      <c r="H1907" s="114" t="s">
        <v>2026</v>
      </c>
      <c r="I1907" s="114" t="s">
        <v>661</v>
      </c>
      <c r="L1907">
        <v>72299</v>
      </c>
      <c r="M1907" s="114" t="s">
        <v>2123</v>
      </c>
      <c r="N1907" s="114" t="s">
        <v>660</v>
      </c>
      <c r="V1907" s="114" t="s">
        <v>2099</v>
      </c>
      <c r="W1907">
        <v>27668</v>
      </c>
    </row>
    <row r="1908" spans="7:23" ht="12.75">
      <c r="G1908">
        <v>11510</v>
      </c>
      <c r="H1908" s="114" t="s">
        <v>2027</v>
      </c>
      <c r="I1908" s="114" t="s">
        <v>661</v>
      </c>
      <c r="L1908">
        <v>72300</v>
      </c>
      <c r="M1908" s="114" t="s">
        <v>2337</v>
      </c>
      <c r="N1908" s="114" t="s">
        <v>660</v>
      </c>
      <c r="V1908" s="114" t="s">
        <v>2100</v>
      </c>
      <c r="W1908">
        <v>205075</v>
      </c>
    </row>
    <row r="1909" spans="7:23" ht="12.75">
      <c r="G1909">
        <v>11471</v>
      </c>
      <c r="H1909" s="114" t="s">
        <v>2028</v>
      </c>
      <c r="I1909" s="114" t="s">
        <v>661</v>
      </c>
      <c r="L1909">
        <v>72466</v>
      </c>
      <c r="M1909" s="114" t="s">
        <v>2318</v>
      </c>
      <c r="N1909" s="114" t="s">
        <v>660</v>
      </c>
      <c r="V1909" s="114" t="s">
        <v>2101</v>
      </c>
      <c r="W1909">
        <v>205076</v>
      </c>
    </row>
    <row r="1910" spans="7:23" ht="12.75">
      <c r="G1910">
        <v>11511</v>
      </c>
      <c r="H1910" s="114" t="s">
        <v>2029</v>
      </c>
      <c r="I1910" s="114" t="s">
        <v>661</v>
      </c>
      <c r="L1910">
        <v>72467</v>
      </c>
      <c r="M1910" s="114" t="s">
        <v>2324</v>
      </c>
      <c r="N1910" s="114" t="s">
        <v>660</v>
      </c>
      <c r="V1910" s="114" t="s">
        <v>2102</v>
      </c>
      <c r="W1910">
        <v>205077</v>
      </c>
    </row>
    <row r="1911" spans="7:23" ht="12.75">
      <c r="G1911">
        <v>11473</v>
      </c>
      <c r="H1911" s="114" t="s">
        <v>2030</v>
      </c>
      <c r="I1911" s="114" t="s">
        <v>661</v>
      </c>
      <c r="L1911">
        <v>75266</v>
      </c>
      <c r="M1911" s="114" t="s">
        <v>2143</v>
      </c>
      <c r="N1911" s="114" t="s">
        <v>660</v>
      </c>
      <c r="V1911" s="114" t="s">
        <v>2103</v>
      </c>
      <c r="W1911">
        <v>205078</v>
      </c>
    </row>
    <row r="1912" spans="7:23" ht="12.75">
      <c r="G1912">
        <v>11474</v>
      </c>
      <c r="H1912" s="114" t="s">
        <v>2031</v>
      </c>
      <c r="I1912" s="114" t="s">
        <v>661</v>
      </c>
      <c r="L1912">
        <v>75267</v>
      </c>
      <c r="M1912" s="114" t="s">
        <v>2149</v>
      </c>
      <c r="N1912" s="114" t="s">
        <v>660</v>
      </c>
      <c r="V1912" s="114" t="s">
        <v>2104</v>
      </c>
      <c r="W1912">
        <v>205079</v>
      </c>
    </row>
    <row r="1913" spans="7:23" ht="12.75">
      <c r="G1913">
        <v>11475</v>
      </c>
      <c r="H1913" s="114" t="s">
        <v>2032</v>
      </c>
      <c r="I1913" s="114" t="s">
        <v>661</v>
      </c>
      <c r="L1913">
        <v>81466</v>
      </c>
      <c r="M1913" s="114" t="s">
        <v>1760</v>
      </c>
      <c r="N1913" s="114" t="s">
        <v>677</v>
      </c>
      <c r="V1913" s="114" t="s">
        <v>2105</v>
      </c>
      <c r="W1913">
        <v>205080</v>
      </c>
    </row>
    <row r="1914" spans="7:23" ht="12.75">
      <c r="G1914">
        <v>287078</v>
      </c>
      <c r="H1914" s="114" t="s">
        <v>2033</v>
      </c>
      <c r="I1914" s="114" t="s">
        <v>661</v>
      </c>
      <c r="L1914">
        <v>81467</v>
      </c>
      <c r="M1914" s="114" t="s">
        <v>3682</v>
      </c>
      <c r="N1914" s="114" t="s">
        <v>658</v>
      </c>
      <c r="V1914" s="114" t="s">
        <v>2106</v>
      </c>
      <c r="W1914">
        <v>205081</v>
      </c>
    </row>
    <row r="1915" spans="7:23" ht="12.75">
      <c r="G1915">
        <v>287079</v>
      </c>
      <c r="H1915" s="114" t="s">
        <v>2034</v>
      </c>
      <c r="I1915" s="114" t="s">
        <v>661</v>
      </c>
      <c r="L1915">
        <v>81468</v>
      </c>
      <c r="M1915" s="114" t="s">
        <v>1779</v>
      </c>
      <c r="N1915" s="114" t="s">
        <v>677</v>
      </c>
      <c r="V1915" s="114" t="s">
        <v>2107</v>
      </c>
      <c r="W1915">
        <v>205082</v>
      </c>
    </row>
    <row r="1916" spans="7:23" ht="12.75">
      <c r="G1916">
        <v>287080</v>
      </c>
      <c r="H1916" s="114" t="s">
        <v>2035</v>
      </c>
      <c r="I1916" s="114" t="s">
        <v>661</v>
      </c>
      <c r="L1916">
        <v>81469</v>
      </c>
      <c r="M1916" s="114" t="s">
        <v>3701</v>
      </c>
      <c r="N1916" s="114" t="s">
        <v>658</v>
      </c>
      <c r="V1916" s="114" t="s">
        <v>2108</v>
      </c>
      <c r="W1916">
        <v>205083</v>
      </c>
    </row>
    <row r="1917" spans="7:23" ht="12.75">
      <c r="G1917">
        <v>11476</v>
      </c>
      <c r="H1917" s="114" t="s">
        <v>2036</v>
      </c>
      <c r="I1917" s="114" t="s">
        <v>661</v>
      </c>
      <c r="L1917">
        <v>83066</v>
      </c>
      <c r="M1917" s="114" t="s">
        <v>2126</v>
      </c>
      <c r="N1917" s="114" t="s">
        <v>660</v>
      </c>
      <c r="V1917" s="114" t="s">
        <v>2109</v>
      </c>
      <c r="W1917">
        <v>205084</v>
      </c>
    </row>
    <row r="1918" spans="7:23" ht="12.75">
      <c r="G1918">
        <v>11516</v>
      </c>
      <c r="H1918" s="114" t="s">
        <v>2037</v>
      </c>
      <c r="I1918" s="114" t="s">
        <v>661</v>
      </c>
      <c r="L1918">
        <v>83466</v>
      </c>
      <c r="M1918" s="114" t="s">
        <v>2016</v>
      </c>
      <c r="N1918" s="114" t="s">
        <v>661</v>
      </c>
      <c r="V1918" s="114" t="s">
        <v>2110</v>
      </c>
      <c r="W1918">
        <v>205085</v>
      </c>
    </row>
    <row r="1919" spans="7:23" ht="12.75">
      <c r="G1919">
        <v>11477</v>
      </c>
      <c r="H1919" s="114" t="s">
        <v>2038</v>
      </c>
      <c r="I1919" s="114" t="s">
        <v>661</v>
      </c>
      <c r="L1919">
        <v>83467</v>
      </c>
      <c r="M1919" s="114" t="s">
        <v>2017</v>
      </c>
      <c r="N1919" s="114" t="s">
        <v>661</v>
      </c>
      <c r="V1919" s="114" t="s">
        <v>2111</v>
      </c>
      <c r="W1919">
        <v>205087</v>
      </c>
    </row>
    <row r="1920" spans="7:23" ht="12.75">
      <c r="G1920">
        <v>11517</v>
      </c>
      <c r="H1920" s="114" t="s">
        <v>2039</v>
      </c>
      <c r="I1920" s="114" t="s">
        <v>661</v>
      </c>
      <c r="L1920">
        <v>83470</v>
      </c>
      <c r="M1920" s="114" t="s">
        <v>2018</v>
      </c>
      <c r="N1920" s="114" t="s">
        <v>661</v>
      </c>
      <c r="V1920" s="114" t="s">
        <v>2112</v>
      </c>
      <c r="W1920">
        <v>205088</v>
      </c>
    </row>
    <row r="1921" spans="7:23" ht="12.75">
      <c r="G1921">
        <v>11479</v>
      </c>
      <c r="H1921" s="114" t="s">
        <v>2040</v>
      </c>
      <c r="I1921" s="114" t="s">
        <v>661</v>
      </c>
      <c r="L1921">
        <v>84800</v>
      </c>
      <c r="M1921" s="114" t="s">
        <v>2138</v>
      </c>
      <c r="N1921" s="114" t="s">
        <v>660</v>
      </c>
      <c r="V1921" s="114" t="s">
        <v>2113</v>
      </c>
      <c r="W1921">
        <v>48267</v>
      </c>
    </row>
    <row r="1922" spans="7:23" ht="12.75">
      <c r="G1922">
        <v>11518</v>
      </c>
      <c r="H1922" s="114" t="s">
        <v>2041</v>
      </c>
      <c r="I1922" s="114" t="s">
        <v>661</v>
      </c>
      <c r="L1922">
        <v>84803</v>
      </c>
      <c r="M1922" s="114" t="s">
        <v>2141</v>
      </c>
      <c r="N1922" s="114" t="s">
        <v>660</v>
      </c>
      <c r="V1922" s="114" t="s">
        <v>2114</v>
      </c>
      <c r="W1922">
        <v>48266</v>
      </c>
    </row>
    <row r="1923" spans="7:14" ht="12.75">
      <c r="G1923">
        <v>11519</v>
      </c>
      <c r="H1923" s="114" t="s">
        <v>2042</v>
      </c>
      <c r="I1923" s="114" t="s">
        <v>661</v>
      </c>
      <c r="L1923">
        <v>84805</v>
      </c>
      <c r="M1923" s="114" t="s">
        <v>2140</v>
      </c>
      <c r="N1923" s="114" t="s">
        <v>660</v>
      </c>
    </row>
    <row r="1924" spans="7:14" ht="12.75">
      <c r="G1924">
        <v>11520</v>
      </c>
      <c r="H1924" s="114" t="s">
        <v>2043</v>
      </c>
      <c r="I1924" s="114" t="s">
        <v>661</v>
      </c>
      <c r="L1924">
        <v>84806</v>
      </c>
      <c r="M1924" s="114" t="s">
        <v>2139</v>
      </c>
      <c r="N1924" s="114" t="s">
        <v>660</v>
      </c>
    </row>
    <row r="1925" spans="7:23" ht="12.75">
      <c r="G1925">
        <v>11521</v>
      </c>
      <c r="H1925" s="114" t="s">
        <v>2044</v>
      </c>
      <c r="I1925" s="114" t="s">
        <v>661</v>
      </c>
      <c r="L1925">
        <v>101871</v>
      </c>
      <c r="M1925" s="114" t="s">
        <v>2355</v>
      </c>
      <c r="N1925" s="114" t="s">
        <v>676</v>
      </c>
      <c r="V1925" s="114" t="s">
        <v>2115</v>
      </c>
      <c r="W1925">
        <v>60114</v>
      </c>
    </row>
    <row r="1926" spans="7:23" ht="12.75">
      <c r="G1926">
        <v>11522</v>
      </c>
      <c r="H1926" s="114" t="s">
        <v>2045</v>
      </c>
      <c r="I1926" s="114" t="s">
        <v>661</v>
      </c>
      <c r="L1926">
        <v>102044</v>
      </c>
      <c r="M1926" s="114" t="s">
        <v>2114</v>
      </c>
      <c r="N1926" s="114" t="s">
        <v>676</v>
      </c>
      <c r="V1926" s="114" t="s">
        <v>2116</v>
      </c>
      <c r="W1926">
        <v>65868</v>
      </c>
    </row>
    <row r="1927" spans="7:23" ht="12.75">
      <c r="G1927">
        <v>11523</v>
      </c>
      <c r="H1927" s="114" t="s">
        <v>2046</v>
      </c>
      <c r="I1927" s="114" t="s">
        <v>661</v>
      </c>
      <c r="L1927">
        <v>102045</v>
      </c>
      <c r="M1927" s="114" t="s">
        <v>2113</v>
      </c>
      <c r="N1927" s="114" t="s">
        <v>676</v>
      </c>
      <c r="V1927" s="114" t="s">
        <v>1986</v>
      </c>
      <c r="W1927">
        <v>204468</v>
      </c>
    </row>
    <row r="1928" spans="7:23" ht="12.75">
      <c r="G1928">
        <v>11524</v>
      </c>
      <c r="H1928" s="114" t="s">
        <v>2047</v>
      </c>
      <c r="I1928" s="114" t="s">
        <v>661</v>
      </c>
      <c r="L1928">
        <v>107066</v>
      </c>
      <c r="M1928" s="114" t="s">
        <v>1761</v>
      </c>
      <c r="N1928" s="114" t="s">
        <v>677</v>
      </c>
      <c r="V1928" s="114" t="s">
        <v>2117</v>
      </c>
      <c r="W1928">
        <v>204469</v>
      </c>
    </row>
    <row r="1929" spans="7:23" ht="12.75">
      <c r="G1929">
        <v>11485</v>
      </c>
      <c r="H1929" s="114" t="s">
        <v>2048</v>
      </c>
      <c r="I1929" s="114" t="s">
        <v>661</v>
      </c>
      <c r="L1929">
        <v>107067</v>
      </c>
      <c r="M1929" s="114" t="s">
        <v>3683</v>
      </c>
      <c r="N1929" s="114" t="s">
        <v>658</v>
      </c>
      <c r="V1929" s="114" t="s">
        <v>2118</v>
      </c>
      <c r="W1929">
        <v>204884</v>
      </c>
    </row>
    <row r="1930" spans="7:23" ht="12.75">
      <c r="G1930">
        <v>11525</v>
      </c>
      <c r="H1930" s="114" t="s">
        <v>2049</v>
      </c>
      <c r="I1930" s="114" t="s">
        <v>661</v>
      </c>
      <c r="L1930">
        <v>108066</v>
      </c>
      <c r="M1930" s="114" t="s">
        <v>1645</v>
      </c>
      <c r="N1930" s="114" t="s">
        <v>677</v>
      </c>
      <c r="V1930" s="114" t="s">
        <v>759</v>
      </c>
      <c r="W1930">
        <v>60101</v>
      </c>
    </row>
    <row r="1931" spans="7:23" ht="12.75">
      <c r="G1931">
        <v>11486</v>
      </c>
      <c r="H1931" s="114" t="s">
        <v>2050</v>
      </c>
      <c r="I1931" s="114" t="s">
        <v>661</v>
      </c>
      <c r="L1931">
        <v>108067</v>
      </c>
      <c r="M1931" s="114" t="s">
        <v>3570</v>
      </c>
      <c r="N1931" s="114" t="s">
        <v>658</v>
      </c>
      <c r="V1931" s="114" t="s">
        <v>2119</v>
      </c>
      <c r="W1931">
        <v>60102</v>
      </c>
    </row>
    <row r="1932" spans="7:23" ht="12.75">
      <c r="G1932">
        <v>11547</v>
      </c>
      <c r="H1932" s="114" t="s">
        <v>2051</v>
      </c>
      <c r="I1932" s="114" t="s">
        <v>661</v>
      </c>
      <c r="L1932">
        <v>142468</v>
      </c>
      <c r="M1932" s="114" t="s">
        <v>2344</v>
      </c>
      <c r="N1932" s="114" t="s">
        <v>660</v>
      </c>
      <c r="V1932" s="114" t="s">
        <v>2120</v>
      </c>
      <c r="W1932">
        <v>60103</v>
      </c>
    </row>
    <row r="1933" spans="7:23" ht="12.75">
      <c r="G1933">
        <v>11526</v>
      </c>
      <c r="H1933" s="114" t="s">
        <v>2052</v>
      </c>
      <c r="I1933" s="114" t="s">
        <v>661</v>
      </c>
      <c r="L1933">
        <v>142471</v>
      </c>
      <c r="M1933" s="114" t="s">
        <v>2151</v>
      </c>
      <c r="N1933" s="114" t="s">
        <v>660</v>
      </c>
      <c r="V1933" s="114" t="s">
        <v>2121</v>
      </c>
      <c r="W1933">
        <v>60104</v>
      </c>
    </row>
    <row r="1934" spans="7:23" ht="12.75">
      <c r="G1934">
        <v>11527</v>
      </c>
      <c r="H1934" s="114" t="s">
        <v>1990</v>
      </c>
      <c r="I1934" s="114" t="s">
        <v>661</v>
      </c>
      <c r="L1934">
        <v>142473</v>
      </c>
      <c r="M1934" s="114" t="s">
        <v>2150</v>
      </c>
      <c r="N1934" s="114" t="s">
        <v>660</v>
      </c>
      <c r="V1934" s="114" t="s">
        <v>2122</v>
      </c>
      <c r="W1934">
        <v>65673</v>
      </c>
    </row>
    <row r="1935" spans="7:23" ht="12.75">
      <c r="G1935">
        <v>11490</v>
      </c>
      <c r="H1935" s="114" t="s">
        <v>2053</v>
      </c>
      <c r="I1935" s="114" t="s">
        <v>661</v>
      </c>
      <c r="L1935">
        <v>142672</v>
      </c>
      <c r="M1935" s="114" t="s">
        <v>2346</v>
      </c>
      <c r="N1935" s="114" t="s">
        <v>660</v>
      </c>
      <c r="V1935" s="114" t="s">
        <v>2123</v>
      </c>
      <c r="W1935">
        <v>72299</v>
      </c>
    </row>
    <row r="1936" spans="7:23" ht="12.75">
      <c r="G1936">
        <v>11491</v>
      </c>
      <c r="H1936" s="114" t="s">
        <v>2054</v>
      </c>
      <c r="I1936" s="114" t="s">
        <v>661</v>
      </c>
      <c r="L1936">
        <v>142674</v>
      </c>
      <c r="M1936" s="114" t="s">
        <v>2216</v>
      </c>
      <c r="N1936" s="114" t="s">
        <v>660</v>
      </c>
      <c r="V1936" s="114" t="s">
        <v>2124</v>
      </c>
      <c r="W1936">
        <v>65686</v>
      </c>
    </row>
    <row r="1937" spans="7:23" ht="12.75">
      <c r="G1937">
        <v>287084</v>
      </c>
      <c r="H1937" s="114" t="s">
        <v>2055</v>
      </c>
      <c r="I1937" s="114" t="s">
        <v>661</v>
      </c>
      <c r="L1937">
        <v>142676</v>
      </c>
      <c r="M1937" s="114" t="s">
        <v>2217</v>
      </c>
      <c r="N1937" s="114" t="s">
        <v>660</v>
      </c>
      <c r="V1937" s="114" t="s">
        <v>2125</v>
      </c>
      <c r="W1937">
        <v>65672</v>
      </c>
    </row>
    <row r="1938" spans="7:23" ht="12.75">
      <c r="G1938">
        <v>287085</v>
      </c>
      <c r="H1938" s="114" t="s">
        <v>2056</v>
      </c>
      <c r="I1938" s="114" t="s">
        <v>661</v>
      </c>
      <c r="L1938">
        <v>142680</v>
      </c>
      <c r="M1938" s="114" t="s">
        <v>2347</v>
      </c>
      <c r="N1938" s="114" t="s">
        <v>660</v>
      </c>
      <c r="V1938" s="114" t="s">
        <v>2126</v>
      </c>
      <c r="W1938">
        <v>83066</v>
      </c>
    </row>
    <row r="1939" spans="7:23" ht="12.75">
      <c r="G1939">
        <v>11492</v>
      </c>
      <c r="H1939" s="114" t="s">
        <v>2057</v>
      </c>
      <c r="I1939" s="114" t="s">
        <v>661</v>
      </c>
      <c r="L1939">
        <v>142682</v>
      </c>
      <c r="M1939" s="114" t="s">
        <v>2232</v>
      </c>
      <c r="N1939" s="114" t="s">
        <v>660</v>
      </c>
      <c r="V1939" s="114" t="s">
        <v>2127</v>
      </c>
      <c r="W1939">
        <v>211670</v>
      </c>
    </row>
    <row r="1940" spans="7:23" ht="12.75">
      <c r="G1940">
        <v>11530</v>
      </c>
      <c r="H1940" s="114" t="s">
        <v>2058</v>
      </c>
      <c r="I1940" s="114" t="s">
        <v>661</v>
      </c>
      <c r="L1940">
        <v>142684</v>
      </c>
      <c r="M1940" s="114" t="s">
        <v>2233</v>
      </c>
      <c r="N1940" s="114" t="s">
        <v>660</v>
      </c>
      <c r="V1940" s="114" t="s">
        <v>2128</v>
      </c>
      <c r="W1940">
        <v>211677</v>
      </c>
    </row>
    <row r="1941" spans="7:23" ht="12.75">
      <c r="G1941">
        <v>11531</v>
      </c>
      <c r="H1941" s="114" t="s">
        <v>2059</v>
      </c>
      <c r="I1941" s="114" t="s">
        <v>661</v>
      </c>
      <c r="L1941">
        <v>142866</v>
      </c>
      <c r="M1941" s="114" t="s">
        <v>1985</v>
      </c>
      <c r="N1941" s="114" t="s">
        <v>660</v>
      </c>
      <c r="V1941" s="114" t="s">
        <v>2129</v>
      </c>
      <c r="W1941">
        <v>211675</v>
      </c>
    </row>
    <row r="1942" spans="7:23" ht="12.75">
      <c r="G1942">
        <v>11532</v>
      </c>
      <c r="H1942" s="114" t="s">
        <v>2060</v>
      </c>
      <c r="I1942" s="114" t="s">
        <v>661</v>
      </c>
      <c r="L1942">
        <v>142868</v>
      </c>
      <c r="M1942" s="114" t="s">
        <v>2348</v>
      </c>
      <c r="N1942" s="114" t="s">
        <v>660</v>
      </c>
      <c r="V1942" s="114" t="s">
        <v>2130</v>
      </c>
      <c r="W1942">
        <v>211673</v>
      </c>
    </row>
    <row r="1943" spans="7:23" ht="12.75">
      <c r="G1943">
        <v>11533</v>
      </c>
      <c r="H1943" s="114" t="s">
        <v>2061</v>
      </c>
      <c r="I1943" s="114" t="s">
        <v>661</v>
      </c>
      <c r="L1943">
        <v>142870</v>
      </c>
      <c r="M1943" s="114" t="s">
        <v>2238</v>
      </c>
      <c r="N1943" s="114" t="s">
        <v>660</v>
      </c>
      <c r="V1943" s="114" t="s">
        <v>2131</v>
      </c>
      <c r="W1943">
        <v>211672</v>
      </c>
    </row>
    <row r="1944" spans="7:23" ht="12.75">
      <c r="G1944">
        <v>11496</v>
      </c>
      <c r="H1944" s="114" t="s">
        <v>2062</v>
      </c>
      <c r="I1944" s="114" t="s">
        <v>661</v>
      </c>
      <c r="L1944">
        <v>142872</v>
      </c>
      <c r="M1944" s="114" t="s">
        <v>2239</v>
      </c>
      <c r="N1944" s="114" t="s">
        <v>660</v>
      </c>
      <c r="V1944" s="114" t="s">
        <v>2132</v>
      </c>
      <c r="W1944">
        <v>211671</v>
      </c>
    </row>
    <row r="1945" spans="7:23" ht="12.75">
      <c r="G1945">
        <v>11497</v>
      </c>
      <c r="H1945" s="114" t="s">
        <v>2063</v>
      </c>
      <c r="I1945" s="114" t="s">
        <v>661</v>
      </c>
      <c r="L1945">
        <v>142874</v>
      </c>
      <c r="M1945" s="114" t="s">
        <v>1985</v>
      </c>
      <c r="N1945" s="114" t="s">
        <v>660</v>
      </c>
      <c r="V1945" s="114" t="s">
        <v>2133</v>
      </c>
      <c r="W1945">
        <v>211682</v>
      </c>
    </row>
    <row r="1946" spans="7:23" ht="12.75">
      <c r="G1946">
        <v>287089</v>
      </c>
      <c r="H1946" s="114" t="s">
        <v>2064</v>
      </c>
      <c r="I1946" s="114" t="s">
        <v>661</v>
      </c>
      <c r="L1946">
        <v>142878</v>
      </c>
      <c r="M1946" s="114" t="s">
        <v>2349</v>
      </c>
      <c r="N1946" s="114" t="s">
        <v>660</v>
      </c>
      <c r="V1946" s="114" t="s">
        <v>2134</v>
      </c>
      <c r="W1946">
        <v>211681</v>
      </c>
    </row>
    <row r="1947" spans="7:23" ht="12.75">
      <c r="G1947">
        <v>287090</v>
      </c>
      <c r="H1947" s="114" t="s">
        <v>2065</v>
      </c>
      <c r="I1947" s="114" t="s">
        <v>661</v>
      </c>
      <c r="L1947">
        <v>142880</v>
      </c>
      <c r="M1947" s="114" t="s">
        <v>2248</v>
      </c>
      <c r="N1947" s="114" t="s">
        <v>660</v>
      </c>
      <c r="V1947" s="114" t="s">
        <v>2135</v>
      </c>
      <c r="W1947">
        <v>211666</v>
      </c>
    </row>
    <row r="1948" spans="7:23" ht="12.75">
      <c r="G1948">
        <v>11534</v>
      </c>
      <c r="H1948" s="114" t="s">
        <v>2066</v>
      </c>
      <c r="I1948" s="114" t="s">
        <v>661</v>
      </c>
      <c r="L1948">
        <v>142882</v>
      </c>
      <c r="M1948" s="114" t="s">
        <v>2249</v>
      </c>
      <c r="N1948" s="114" t="s">
        <v>660</v>
      </c>
      <c r="V1948" s="114" t="s">
        <v>2136</v>
      </c>
      <c r="W1948">
        <v>211669</v>
      </c>
    </row>
    <row r="1949" spans="7:23" ht="12.75">
      <c r="G1949">
        <v>11535</v>
      </c>
      <c r="H1949" s="114" t="s">
        <v>2067</v>
      </c>
      <c r="I1949" s="114" t="s">
        <v>661</v>
      </c>
      <c r="L1949">
        <v>143272</v>
      </c>
      <c r="M1949" s="114" t="s">
        <v>2345</v>
      </c>
      <c r="N1949" s="114" t="s">
        <v>660</v>
      </c>
      <c r="V1949" s="114" t="s">
        <v>2137</v>
      </c>
      <c r="W1949">
        <v>11556</v>
      </c>
    </row>
    <row r="1950" spans="7:23" ht="12.75">
      <c r="G1950">
        <v>11536</v>
      </c>
      <c r="H1950" s="114" t="s">
        <v>2068</v>
      </c>
      <c r="I1950" s="114" t="s">
        <v>661</v>
      </c>
      <c r="L1950">
        <v>145470</v>
      </c>
      <c r="M1950" s="114" t="s">
        <v>2299</v>
      </c>
      <c r="N1950" s="114" t="s">
        <v>660</v>
      </c>
      <c r="V1950" s="114" t="s">
        <v>2138</v>
      </c>
      <c r="W1950">
        <v>84800</v>
      </c>
    </row>
    <row r="1951" spans="7:23" ht="12.75">
      <c r="G1951">
        <v>11537</v>
      </c>
      <c r="H1951" s="114" t="s">
        <v>2069</v>
      </c>
      <c r="I1951" s="114" t="s">
        <v>661</v>
      </c>
      <c r="L1951">
        <v>145471</v>
      </c>
      <c r="M1951" s="114" t="s">
        <v>2300</v>
      </c>
      <c r="N1951" s="114" t="s">
        <v>660</v>
      </c>
      <c r="V1951" s="114" t="s">
        <v>2139</v>
      </c>
      <c r="W1951">
        <v>84806</v>
      </c>
    </row>
    <row r="1952" spans="7:23" ht="12.75">
      <c r="G1952">
        <v>11502</v>
      </c>
      <c r="H1952" s="114" t="s">
        <v>2070</v>
      </c>
      <c r="I1952" s="114" t="s">
        <v>661</v>
      </c>
      <c r="L1952">
        <v>145472</v>
      </c>
      <c r="M1952" s="114" t="s">
        <v>2301</v>
      </c>
      <c r="N1952" s="114" t="s">
        <v>660</v>
      </c>
      <c r="V1952" s="114" t="s">
        <v>2140</v>
      </c>
      <c r="W1952">
        <v>84805</v>
      </c>
    </row>
    <row r="1953" spans="7:23" ht="12.75">
      <c r="G1953">
        <v>11538</v>
      </c>
      <c r="H1953" s="114" t="s">
        <v>2071</v>
      </c>
      <c r="I1953" s="114" t="s">
        <v>661</v>
      </c>
      <c r="L1953">
        <v>145475</v>
      </c>
      <c r="M1953" s="114" t="s">
        <v>2092</v>
      </c>
      <c r="N1953" s="114" t="s">
        <v>661</v>
      </c>
      <c r="V1953" s="114" t="s">
        <v>2141</v>
      </c>
      <c r="W1953">
        <v>84803</v>
      </c>
    </row>
    <row r="1954" spans="7:23" ht="12.75">
      <c r="G1954">
        <v>11539</v>
      </c>
      <c r="H1954" s="114" t="s">
        <v>2072</v>
      </c>
      <c r="I1954" s="114" t="s">
        <v>661</v>
      </c>
      <c r="L1954">
        <v>145476</v>
      </c>
      <c r="M1954" s="114" t="s">
        <v>2093</v>
      </c>
      <c r="N1954" s="114" t="s">
        <v>661</v>
      </c>
      <c r="V1954" s="114" t="s">
        <v>2142</v>
      </c>
      <c r="W1954">
        <v>11559</v>
      </c>
    </row>
    <row r="1955" spans="7:23" ht="12.75">
      <c r="G1955">
        <v>11540</v>
      </c>
      <c r="H1955" s="114" t="s">
        <v>2073</v>
      </c>
      <c r="I1955" s="114" t="s">
        <v>661</v>
      </c>
      <c r="L1955">
        <v>161468</v>
      </c>
      <c r="M1955" s="114" t="s">
        <v>2302</v>
      </c>
      <c r="N1955" s="114" t="s">
        <v>660</v>
      </c>
      <c r="V1955" s="114" t="s">
        <v>1985</v>
      </c>
      <c r="W1955">
        <v>11586</v>
      </c>
    </row>
    <row r="1956" spans="7:23" ht="12.75">
      <c r="G1956">
        <v>11551</v>
      </c>
      <c r="H1956" s="114" t="s">
        <v>2074</v>
      </c>
      <c r="I1956" s="114" t="s">
        <v>661</v>
      </c>
      <c r="L1956">
        <v>161469</v>
      </c>
      <c r="M1956" s="114" t="s">
        <v>2303</v>
      </c>
      <c r="N1956" s="114" t="s">
        <v>660</v>
      </c>
      <c r="V1956" s="114" t="s">
        <v>2143</v>
      </c>
      <c r="W1956">
        <v>75266</v>
      </c>
    </row>
    <row r="1957" spans="7:23" ht="12.75">
      <c r="G1957">
        <v>11549</v>
      </c>
      <c r="H1957" s="114" t="s">
        <v>2075</v>
      </c>
      <c r="I1957" s="114" t="s">
        <v>661</v>
      </c>
      <c r="L1957">
        <v>161470</v>
      </c>
      <c r="M1957" s="114" t="s">
        <v>2304</v>
      </c>
      <c r="N1957" s="114" t="s">
        <v>660</v>
      </c>
      <c r="V1957" s="114" t="s">
        <v>2144</v>
      </c>
      <c r="W1957">
        <v>11560</v>
      </c>
    </row>
    <row r="1958" spans="7:23" ht="12.75">
      <c r="G1958">
        <v>11505</v>
      </c>
      <c r="H1958" s="114" t="s">
        <v>2076</v>
      </c>
      <c r="I1958" s="114" t="s">
        <v>661</v>
      </c>
      <c r="L1958">
        <v>161472</v>
      </c>
      <c r="M1958" s="114" t="s">
        <v>2094</v>
      </c>
      <c r="N1958" s="114" t="s">
        <v>661</v>
      </c>
      <c r="V1958" s="114" t="s">
        <v>2145</v>
      </c>
      <c r="W1958">
        <v>56876</v>
      </c>
    </row>
    <row r="1959" spans="7:23" ht="12.75">
      <c r="G1959">
        <v>11541</v>
      </c>
      <c r="H1959" s="114" t="s">
        <v>2077</v>
      </c>
      <c r="I1959" s="114" t="s">
        <v>661</v>
      </c>
      <c r="L1959">
        <v>161473</v>
      </c>
      <c r="M1959" s="114" t="s">
        <v>2095</v>
      </c>
      <c r="N1959" s="114" t="s">
        <v>661</v>
      </c>
      <c r="V1959" s="114" t="s">
        <v>2146</v>
      </c>
      <c r="W1959">
        <v>11563</v>
      </c>
    </row>
    <row r="1960" spans="7:23" ht="12.75">
      <c r="G1960">
        <v>11542</v>
      </c>
      <c r="H1960" s="114" t="s">
        <v>2078</v>
      </c>
      <c r="I1960" s="114" t="s">
        <v>661</v>
      </c>
      <c r="L1960">
        <v>161474</v>
      </c>
      <c r="M1960" s="114" t="s">
        <v>2096</v>
      </c>
      <c r="N1960" s="114" t="s">
        <v>661</v>
      </c>
      <c r="V1960" s="114" t="s">
        <v>2147</v>
      </c>
      <c r="W1960">
        <v>56877</v>
      </c>
    </row>
    <row r="1961" spans="7:23" ht="12.75">
      <c r="G1961">
        <v>11543</v>
      </c>
      <c r="H1961" s="114" t="s">
        <v>2079</v>
      </c>
      <c r="I1961" s="114" t="s">
        <v>661</v>
      </c>
      <c r="L1961">
        <v>161478</v>
      </c>
      <c r="M1961" s="114" t="s">
        <v>2310</v>
      </c>
      <c r="N1961" s="114" t="s">
        <v>660</v>
      </c>
      <c r="V1961" s="114" t="s">
        <v>2148</v>
      </c>
      <c r="W1961">
        <v>11587</v>
      </c>
    </row>
    <row r="1962" spans="7:23" ht="12.75">
      <c r="G1962">
        <v>11508</v>
      </c>
      <c r="H1962" s="114" t="s">
        <v>2080</v>
      </c>
      <c r="I1962" s="114" t="s">
        <v>661</v>
      </c>
      <c r="L1962">
        <v>161480</v>
      </c>
      <c r="M1962" s="114" t="s">
        <v>2311</v>
      </c>
      <c r="N1962" s="114" t="s">
        <v>660</v>
      </c>
      <c r="V1962" s="114" t="s">
        <v>2149</v>
      </c>
      <c r="W1962">
        <v>75267</v>
      </c>
    </row>
    <row r="1963" spans="7:23" ht="12.75">
      <c r="G1963">
        <v>11544</v>
      </c>
      <c r="H1963" s="114" t="s">
        <v>2081</v>
      </c>
      <c r="I1963" s="114" t="s">
        <v>661</v>
      </c>
      <c r="L1963">
        <v>163478</v>
      </c>
      <c r="M1963" s="114" t="s">
        <v>2241</v>
      </c>
      <c r="N1963" s="114" t="s">
        <v>660</v>
      </c>
      <c r="V1963" s="114" t="s">
        <v>2150</v>
      </c>
      <c r="W1963">
        <v>142473</v>
      </c>
    </row>
    <row r="1964" spans="7:23" ht="12.75">
      <c r="G1964">
        <v>11509</v>
      </c>
      <c r="H1964" s="114" t="s">
        <v>2082</v>
      </c>
      <c r="I1964" s="114" t="s">
        <v>661</v>
      </c>
      <c r="L1964">
        <v>164066</v>
      </c>
      <c r="M1964" s="114" t="s">
        <v>799</v>
      </c>
      <c r="N1964" s="114" t="s">
        <v>677</v>
      </c>
      <c r="V1964" s="114" t="s">
        <v>2151</v>
      </c>
      <c r="W1964">
        <v>142471</v>
      </c>
    </row>
    <row r="1965" spans="7:23" ht="12.75">
      <c r="G1965">
        <v>223667</v>
      </c>
      <c r="H1965" s="114" t="s">
        <v>2083</v>
      </c>
      <c r="I1965" s="114" t="s">
        <v>661</v>
      </c>
      <c r="L1965">
        <v>164067</v>
      </c>
      <c r="M1965" s="114" t="s">
        <v>2395</v>
      </c>
      <c r="N1965" s="114" t="s">
        <v>658</v>
      </c>
      <c r="V1965" s="114" t="s">
        <v>2152</v>
      </c>
      <c r="W1965">
        <v>11564</v>
      </c>
    </row>
    <row r="1966" spans="7:23" ht="12.75">
      <c r="G1966">
        <v>27868</v>
      </c>
      <c r="H1966" s="114" t="s">
        <v>2084</v>
      </c>
      <c r="I1966" s="114" t="s">
        <v>661</v>
      </c>
      <c r="L1966">
        <v>164494</v>
      </c>
      <c r="M1966" s="114" t="s">
        <v>2358</v>
      </c>
      <c r="N1966" s="114" t="s">
        <v>676</v>
      </c>
      <c r="V1966" s="114" t="s">
        <v>2153</v>
      </c>
      <c r="W1966">
        <v>11568</v>
      </c>
    </row>
    <row r="1967" spans="7:23" ht="12.75">
      <c r="G1967">
        <v>27869</v>
      </c>
      <c r="H1967" s="114" t="s">
        <v>2085</v>
      </c>
      <c r="I1967" s="114" t="s">
        <v>661</v>
      </c>
      <c r="L1967">
        <v>164495</v>
      </c>
      <c r="M1967" s="114" t="s">
        <v>2357</v>
      </c>
      <c r="N1967" s="114" t="s">
        <v>676</v>
      </c>
      <c r="V1967" s="114" t="s">
        <v>2154</v>
      </c>
      <c r="W1967">
        <v>11569</v>
      </c>
    </row>
    <row r="1968" spans="7:23" ht="12.75">
      <c r="G1968">
        <v>27870</v>
      </c>
      <c r="H1968" s="114" t="s">
        <v>2086</v>
      </c>
      <c r="I1968" s="114" t="s">
        <v>661</v>
      </c>
      <c r="L1968">
        <v>164732</v>
      </c>
      <c r="M1968" s="114" t="s">
        <v>2350</v>
      </c>
      <c r="N1968" s="114" t="s">
        <v>660</v>
      </c>
      <c r="V1968" s="114" t="s">
        <v>2155</v>
      </c>
      <c r="W1968">
        <v>11570</v>
      </c>
    </row>
    <row r="1969" spans="7:23" ht="12.75">
      <c r="G1969">
        <v>59974</v>
      </c>
      <c r="H1969" s="114" t="s">
        <v>2087</v>
      </c>
      <c r="I1969" s="114" t="s">
        <v>661</v>
      </c>
      <c r="L1969">
        <v>164733</v>
      </c>
      <c r="M1969" s="114" t="s">
        <v>2351</v>
      </c>
      <c r="N1969" s="114" t="s">
        <v>660</v>
      </c>
      <c r="V1969" s="114" t="s">
        <v>2156</v>
      </c>
      <c r="W1969">
        <v>11591</v>
      </c>
    </row>
    <row r="1970" spans="7:23" ht="12.75">
      <c r="G1970">
        <v>59975</v>
      </c>
      <c r="H1970" s="114" t="s">
        <v>2088</v>
      </c>
      <c r="I1970" s="114" t="s">
        <v>661</v>
      </c>
      <c r="L1970">
        <v>165820</v>
      </c>
      <c r="M1970" s="114" t="s">
        <v>2356</v>
      </c>
      <c r="N1970" s="114" t="s">
        <v>676</v>
      </c>
      <c r="V1970" s="114" t="s">
        <v>2157</v>
      </c>
      <c r="W1970">
        <v>11571</v>
      </c>
    </row>
    <row r="1971" spans="7:23" ht="12.75">
      <c r="G1971">
        <v>59976</v>
      </c>
      <c r="H1971" s="114" t="s">
        <v>2089</v>
      </c>
      <c r="I1971" s="114" t="s">
        <v>661</v>
      </c>
      <c r="L1971">
        <v>166266</v>
      </c>
      <c r="M1971" s="114" t="s">
        <v>1769</v>
      </c>
      <c r="N1971" s="114" t="s">
        <v>677</v>
      </c>
      <c r="V1971" s="114" t="s">
        <v>2158</v>
      </c>
      <c r="W1971">
        <v>11572</v>
      </c>
    </row>
    <row r="1972" spans="7:23" ht="12.75">
      <c r="G1972">
        <v>60095</v>
      </c>
      <c r="H1972" s="114" t="s">
        <v>2090</v>
      </c>
      <c r="I1972" s="114" t="s">
        <v>661</v>
      </c>
      <c r="L1972">
        <v>166267</v>
      </c>
      <c r="M1972" s="114" t="s">
        <v>3691</v>
      </c>
      <c r="N1972" s="114" t="s">
        <v>658</v>
      </c>
      <c r="V1972" s="114" t="s">
        <v>2159</v>
      </c>
      <c r="W1972">
        <v>11573</v>
      </c>
    </row>
    <row r="1973" spans="7:23" ht="12.75">
      <c r="G1973">
        <v>60097</v>
      </c>
      <c r="H1973" s="114" t="s">
        <v>2091</v>
      </c>
      <c r="I1973" s="114" t="s">
        <v>661</v>
      </c>
      <c r="L1973">
        <v>171268</v>
      </c>
      <c r="M1973" s="114" t="s">
        <v>2326</v>
      </c>
      <c r="N1973" s="114" t="s">
        <v>660</v>
      </c>
      <c r="V1973" s="114" t="s">
        <v>2160</v>
      </c>
      <c r="W1973">
        <v>11574</v>
      </c>
    </row>
    <row r="1974" spans="7:23" ht="12.75">
      <c r="G1974">
        <v>145475</v>
      </c>
      <c r="H1974" s="114" t="s">
        <v>2092</v>
      </c>
      <c r="I1974" s="114" t="s">
        <v>661</v>
      </c>
      <c r="L1974">
        <v>171269</v>
      </c>
      <c r="M1974" s="114" t="s">
        <v>2327</v>
      </c>
      <c r="N1974" s="114" t="s">
        <v>660</v>
      </c>
      <c r="V1974" s="114" t="s">
        <v>2161</v>
      </c>
      <c r="W1974">
        <v>11575</v>
      </c>
    </row>
    <row r="1975" spans="7:23" ht="12.75">
      <c r="G1975">
        <v>145476</v>
      </c>
      <c r="H1975" s="114" t="s">
        <v>2093</v>
      </c>
      <c r="I1975" s="114" t="s">
        <v>661</v>
      </c>
      <c r="L1975">
        <v>175666</v>
      </c>
      <c r="M1975" s="114" t="s">
        <v>1713</v>
      </c>
      <c r="N1975" s="114" t="s">
        <v>677</v>
      </c>
      <c r="V1975" s="114" t="s">
        <v>2162</v>
      </c>
      <c r="W1975">
        <v>11593</v>
      </c>
    </row>
    <row r="1976" spans="7:23" ht="12.75">
      <c r="G1976">
        <v>161472</v>
      </c>
      <c r="H1976" s="114" t="s">
        <v>2094</v>
      </c>
      <c r="I1976" s="114" t="s">
        <v>661</v>
      </c>
      <c r="L1976">
        <v>175667</v>
      </c>
      <c r="M1976" s="114" t="s">
        <v>3636</v>
      </c>
      <c r="N1976" s="114" t="s">
        <v>658</v>
      </c>
      <c r="V1976" s="114" t="s">
        <v>2163</v>
      </c>
      <c r="W1976">
        <v>11576</v>
      </c>
    </row>
    <row r="1977" spans="7:23" ht="12.75">
      <c r="G1977">
        <v>161473</v>
      </c>
      <c r="H1977" s="114" t="s">
        <v>2095</v>
      </c>
      <c r="I1977" s="114" t="s">
        <v>661</v>
      </c>
      <c r="L1977">
        <v>176066</v>
      </c>
      <c r="M1977" s="114" t="s">
        <v>2314</v>
      </c>
      <c r="N1977" s="114" t="s">
        <v>660</v>
      </c>
      <c r="V1977" s="114" t="s">
        <v>2164</v>
      </c>
      <c r="W1977">
        <v>11594</v>
      </c>
    </row>
    <row r="1978" spans="7:23" ht="12.75">
      <c r="G1978">
        <v>161474</v>
      </c>
      <c r="H1978" s="114" t="s">
        <v>2096</v>
      </c>
      <c r="I1978" s="114" t="s">
        <v>661</v>
      </c>
      <c r="L1978">
        <v>178266</v>
      </c>
      <c r="M1978" s="114" t="s">
        <v>909</v>
      </c>
      <c r="N1978" s="114" t="s">
        <v>677</v>
      </c>
      <c r="V1978" s="114" t="s">
        <v>2165</v>
      </c>
      <c r="W1978">
        <v>11578</v>
      </c>
    </row>
    <row r="1979" spans="7:23" ht="12.75">
      <c r="G1979">
        <v>27667</v>
      </c>
      <c r="H1979" s="114" t="s">
        <v>2097</v>
      </c>
      <c r="I1979" s="114" t="s">
        <v>661</v>
      </c>
      <c r="L1979">
        <v>178267</v>
      </c>
      <c r="M1979" s="114" t="s">
        <v>2592</v>
      </c>
      <c r="N1979" s="114" t="s">
        <v>658</v>
      </c>
      <c r="V1979" s="114" t="s">
        <v>2166</v>
      </c>
      <c r="W1979">
        <v>11595</v>
      </c>
    </row>
    <row r="1980" spans="7:23" ht="12.75">
      <c r="G1980">
        <v>27563</v>
      </c>
      <c r="H1980" s="114" t="s">
        <v>2098</v>
      </c>
      <c r="I1980" s="114" t="s">
        <v>661</v>
      </c>
      <c r="L1980">
        <v>178268</v>
      </c>
      <c r="M1980" s="114" t="s">
        <v>913</v>
      </c>
      <c r="N1980" s="114" t="s">
        <v>677</v>
      </c>
      <c r="V1980" s="114" t="s">
        <v>2167</v>
      </c>
      <c r="W1980">
        <v>11596</v>
      </c>
    </row>
    <row r="1981" spans="7:23" ht="12.75">
      <c r="G1981">
        <v>27668</v>
      </c>
      <c r="H1981" s="114" t="s">
        <v>2099</v>
      </c>
      <c r="I1981" s="114" t="s">
        <v>661</v>
      </c>
      <c r="L1981">
        <v>178269</v>
      </c>
      <c r="M1981" s="114" t="s">
        <v>2600</v>
      </c>
      <c r="N1981" s="114" t="s">
        <v>658</v>
      </c>
      <c r="V1981" s="114" t="s">
        <v>2168</v>
      </c>
      <c r="W1981">
        <v>11579</v>
      </c>
    </row>
    <row r="1982" spans="7:23" ht="12.75">
      <c r="G1982">
        <v>205075</v>
      </c>
      <c r="H1982" s="114" t="s">
        <v>2100</v>
      </c>
      <c r="I1982" s="114" t="s">
        <v>661</v>
      </c>
      <c r="L1982">
        <v>178270</v>
      </c>
      <c r="M1982" s="114" t="s">
        <v>916</v>
      </c>
      <c r="N1982" s="114" t="s">
        <v>677</v>
      </c>
      <c r="V1982" s="114" t="s">
        <v>2169</v>
      </c>
      <c r="W1982">
        <v>11581</v>
      </c>
    </row>
    <row r="1983" spans="7:23" ht="12.75">
      <c r="G1983">
        <v>205076</v>
      </c>
      <c r="H1983" s="114" t="s">
        <v>2101</v>
      </c>
      <c r="I1983" s="114" t="s">
        <v>661</v>
      </c>
      <c r="L1983">
        <v>178271</v>
      </c>
      <c r="M1983" s="114" t="s">
        <v>2605</v>
      </c>
      <c r="N1983" s="114" t="s">
        <v>658</v>
      </c>
      <c r="V1983" s="114" t="s">
        <v>2170</v>
      </c>
      <c r="W1983">
        <v>11597</v>
      </c>
    </row>
    <row r="1984" spans="7:23" ht="12.75">
      <c r="G1984">
        <v>205077</v>
      </c>
      <c r="H1984" s="114" t="s">
        <v>2102</v>
      </c>
      <c r="I1984" s="114" t="s">
        <v>661</v>
      </c>
      <c r="L1984">
        <v>178272</v>
      </c>
      <c r="M1984" s="114" t="s">
        <v>1092</v>
      </c>
      <c r="N1984" s="114" t="s">
        <v>677</v>
      </c>
      <c r="V1984" s="114" t="s">
        <v>2171</v>
      </c>
      <c r="W1984">
        <v>11582</v>
      </c>
    </row>
    <row r="1985" spans="7:23" ht="12.75">
      <c r="G1985">
        <v>205078</v>
      </c>
      <c r="H1985" s="114" t="s">
        <v>2103</v>
      </c>
      <c r="I1985" s="114" t="s">
        <v>661</v>
      </c>
      <c r="L1985">
        <v>178273</v>
      </c>
      <c r="M1985" s="114" t="s">
        <v>3031</v>
      </c>
      <c r="N1985" s="114" t="s">
        <v>658</v>
      </c>
      <c r="V1985" s="114" t="s">
        <v>2172</v>
      </c>
      <c r="W1985">
        <v>11598</v>
      </c>
    </row>
    <row r="1986" spans="7:23" ht="12.75">
      <c r="G1986">
        <v>205079</v>
      </c>
      <c r="H1986" s="114" t="s">
        <v>2104</v>
      </c>
      <c r="I1986" s="114" t="s">
        <v>661</v>
      </c>
      <c r="L1986">
        <v>178274</v>
      </c>
      <c r="M1986" s="114" t="s">
        <v>1101</v>
      </c>
      <c r="N1986" s="114" t="s">
        <v>677</v>
      </c>
      <c r="V1986" s="114" t="s">
        <v>2173</v>
      </c>
      <c r="W1986">
        <v>11584</v>
      </c>
    </row>
    <row r="1987" spans="7:23" ht="12.75">
      <c r="G1987">
        <v>205080</v>
      </c>
      <c r="H1987" s="114" t="s">
        <v>2105</v>
      </c>
      <c r="I1987" s="114" t="s">
        <v>661</v>
      </c>
      <c r="L1987">
        <v>178275</v>
      </c>
      <c r="M1987" s="114" t="s">
        <v>3044</v>
      </c>
      <c r="N1987" s="114" t="s">
        <v>658</v>
      </c>
      <c r="V1987" s="114" t="s">
        <v>2174</v>
      </c>
      <c r="W1987">
        <v>11585</v>
      </c>
    </row>
    <row r="1988" spans="7:23" ht="12.75">
      <c r="G1988">
        <v>205081</v>
      </c>
      <c r="H1988" s="114" t="s">
        <v>2106</v>
      </c>
      <c r="I1988" s="114" t="s">
        <v>661</v>
      </c>
      <c r="L1988">
        <v>178276</v>
      </c>
      <c r="M1988" s="114" t="s">
        <v>1097</v>
      </c>
      <c r="N1988" s="114" t="s">
        <v>677</v>
      </c>
      <c r="V1988" s="114" t="s">
        <v>2175</v>
      </c>
      <c r="W1988">
        <v>65669</v>
      </c>
    </row>
    <row r="1989" spans="7:23" ht="12.75">
      <c r="G1989">
        <v>205082</v>
      </c>
      <c r="H1989" s="114" t="s">
        <v>2107</v>
      </c>
      <c r="I1989" s="114" t="s">
        <v>661</v>
      </c>
      <c r="L1989">
        <v>178277</v>
      </c>
      <c r="M1989" s="114" t="s">
        <v>3036</v>
      </c>
      <c r="N1989" s="114" t="s">
        <v>658</v>
      </c>
      <c r="V1989" s="114" t="s">
        <v>2176</v>
      </c>
      <c r="W1989">
        <v>65668</v>
      </c>
    </row>
    <row r="1990" spans="7:23" ht="12.75">
      <c r="G1990">
        <v>205083</v>
      </c>
      <c r="H1990" s="114" t="s">
        <v>2108</v>
      </c>
      <c r="I1990" s="114" t="s">
        <v>661</v>
      </c>
      <c r="L1990">
        <v>178278</v>
      </c>
      <c r="M1990" s="114" t="s">
        <v>1120</v>
      </c>
      <c r="N1990" s="114" t="s">
        <v>677</v>
      </c>
      <c r="V1990" s="114" t="s">
        <v>2177</v>
      </c>
      <c r="W1990">
        <v>65671</v>
      </c>
    </row>
    <row r="1991" spans="7:23" ht="12.75">
      <c r="G1991">
        <v>205084</v>
      </c>
      <c r="H1991" s="114" t="s">
        <v>2109</v>
      </c>
      <c r="I1991" s="114" t="s">
        <v>661</v>
      </c>
      <c r="L1991">
        <v>178279</v>
      </c>
      <c r="M1991" s="114" t="s">
        <v>3076</v>
      </c>
      <c r="N1991" s="114" t="s">
        <v>658</v>
      </c>
      <c r="V1991" s="114" t="s">
        <v>2178</v>
      </c>
      <c r="W1991">
        <v>11553</v>
      </c>
    </row>
    <row r="1992" spans="7:23" ht="12.75">
      <c r="G1992">
        <v>205085</v>
      </c>
      <c r="H1992" s="114" t="s">
        <v>2110</v>
      </c>
      <c r="I1992" s="114" t="s">
        <v>661</v>
      </c>
      <c r="L1992">
        <v>178280</v>
      </c>
      <c r="M1992" s="114" t="s">
        <v>1119</v>
      </c>
      <c r="N1992" s="114" t="s">
        <v>677</v>
      </c>
      <c r="V1992" s="114" t="s">
        <v>2179</v>
      </c>
      <c r="W1992">
        <v>204671</v>
      </c>
    </row>
    <row r="1993" spans="7:23" ht="12.75">
      <c r="G1993">
        <v>205087</v>
      </c>
      <c r="H1993" s="114" t="s">
        <v>2111</v>
      </c>
      <c r="I1993" s="114" t="s">
        <v>661</v>
      </c>
      <c r="L1993">
        <v>178281</v>
      </c>
      <c r="M1993" s="114" t="s">
        <v>3075</v>
      </c>
      <c r="N1993" s="114" t="s">
        <v>658</v>
      </c>
      <c r="V1993" s="114" t="s">
        <v>2180</v>
      </c>
      <c r="W1993">
        <v>204673</v>
      </c>
    </row>
    <row r="1994" spans="7:23" ht="12.75">
      <c r="G1994">
        <v>205088</v>
      </c>
      <c r="H1994" s="114" t="s">
        <v>2112</v>
      </c>
      <c r="I1994" s="114" t="s">
        <v>661</v>
      </c>
      <c r="L1994">
        <v>178282</v>
      </c>
      <c r="M1994" s="114" t="s">
        <v>1125</v>
      </c>
      <c r="N1994" s="114" t="s">
        <v>677</v>
      </c>
      <c r="V1994" s="114" t="s">
        <v>2181</v>
      </c>
      <c r="W1994">
        <v>204675</v>
      </c>
    </row>
    <row r="1995" spans="7:23" ht="12.75">
      <c r="G1995">
        <v>48267</v>
      </c>
      <c r="H1995" s="114" t="s">
        <v>2113</v>
      </c>
      <c r="I1995" s="114" t="s">
        <v>661</v>
      </c>
      <c r="L1995">
        <v>178283</v>
      </c>
      <c r="M1995" s="114" t="s">
        <v>3083</v>
      </c>
      <c r="N1995" s="114" t="s">
        <v>658</v>
      </c>
      <c r="V1995" s="114" t="s">
        <v>2182</v>
      </c>
      <c r="W1995">
        <v>204667</v>
      </c>
    </row>
    <row r="1996" spans="7:23" ht="12.75">
      <c r="G1996">
        <v>48266</v>
      </c>
      <c r="H1996" s="114" t="s">
        <v>2114</v>
      </c>
      <c r="I1996" s="114" t="s">
        <v>661</v>
      </c>
      <c r="L1996">
        <v>178284</v>
      </c>
      <c r="M1996" s="114" t="s">
        <v>1129</v>
      </c>
      <c r="N1996" s="114" t="s">
        <v>677</v>
      </c>
      <c r="V1996" s="114" t="s">
        <v>2183</v>
      </c>
      <c r="W1996">
        <v>245679</v>
      </c>
    </row>
    <row r="1997" spans="7:23" ht="12.75">
      <c r="G1997">
        <v>11269</v>
      </c>
      <c r="H1997" s="114" t="s">
        <v>660</v>
      </c>
      <c r="L1997">
        <v>178285</v>
      </c>
      <c r="M1997" s="114" t="s">
        <v>3088</v>
      </c>
      <c r="N1997" s="114" t="s">
        <v>658</v>
      </c>
      <c r="V1997" s="114" t="s">
        <v>2184</v>
      </c>
      <c r="W1997">
        <v>192872</v>
      </c>
    </row>
    <row r="1998" spans="7:23" ht="12.75">
      <c r="G1998">
        <v>60114</v>
      </c>
      <c r="H1998" s="114" t="s">
        <v>2115</v>
      </c>
      <c r="I1998" s="114" t="s">
        <v>660</v>
      </c>
      <c r="L1998">
        <v>178286</v>
      </c>
      <c r="M1998" s="114" t="s">
        <v>1640</v>
      </c>
      <c r="N1998" s="114" t="s">
        <v>677</v>
      </c>
      <c r="V1998" s="114" t="s">
        <v>2138</v>
      </c>
      <c r="W1998">
        <v>192866</v>
      </c>
    </row>
    <row r="1999" spans="7:23" ht="12.75">
      <c r="G1999">
        <v>65868</v>
      </c>
      <c r="H1999" s="114" t="s">
        <v>2116</v>
      </c>
      <c r="I1999" s="114" t="s">
        <v>660</v>
      </c>
      <c r="L1999">
        <v>178287</v>
      </c>
      <c r="M1999" s="114" t="s">
        <v>3565</v>
      </c>
      <c r="N1999" s="114" t="s">
        <v>658</v>
      </c>
      <c r="V1999" s="114" t="s">
        <v>2185</v>
      </c>
      <c r="W1999">
        <v>192867</v>
      </c>
    </row>
    <row r="2000" spans="7:23" ht="12.75">
      <c r="G2000">
        <v>204468</v>
      </c>
      <c r="H2000" s="114" t="s">
        <v>1986</v>
      </c>
      <c r="I2000" s="114" t="s">
        <v>660</v>
      </c>
      <c r="L2000">
        <v>178288</v>
      </c>
      <c r="M2000" s="114" t="s">
        <v>1649</v>
      </c>
      <c r="N2000" s="114" t="s">
        <v>677</v>
      </c>
      <c r="V2000" s="114" t="s">
        <v>2186</v>
      </c>
      <c r="W2000">
        <v>192871</v>
      </c>
    </row>
    <row r="2001" spans="7:23" ht="12.75">
      <c r="G2001">
        <v>204469</v>
      </c>
      <c r="H2001" s="114" t="s">
        <v>2117</v>
      </c>
      <c r="I2001" s="114" t="s">
        <v>660</v>
      </c>
      <c r="L2001">
        <v>178289</v>
      </c>
      <c r="M2001" s="114" t="s">
        <v>3574</v>
      </c>
      <c r="N2001" s="114" t="s">
        <v>658</v>
      </c>
      <c r="V2001" s="114" t="s">
        <v>2187</v>
      </c>
      <c r="W2001">
        <v>245680</v>
      </c>
    </row>
    <row r="2002" spans="7:23" ht="12.75">
      <c r="G2002">
        <v>204884</v>
      </c>
      <c r="H2002" s="114" t="s">
        <v>2118</v>
      </c>
      <c r="I2002" s="114" t="s">
        <v>660</v>
      </c>
      <c r="L2002">
        <v>178290</v>
      </c>
      <c r="M2002" s="114" t="s">
        <v>1658</v>
      </c>
      <c r="N2002" s="114" t="s">
        <v>677</v>
      </c>
      <c r="V2002" s="114" t="s">
        <v>2188</v>
      </c>
      <c r="W2002">
        <v>56868</v>
      </c>
    </row>
    <row r="2003" spans="7:23" ht="12.75">
      <c r="G2003">
        <v>60101</v>
      </c>
      <c r="H2003" s="114" t="s">
        <v>759</v>
      </c>
      <c r="I2003" s="114" t="s">
        <v>660</v>
      </c>
      <c r="L2003">
        <v>178291</v>
      </c>
      <c r="M2003" s="114" t="s">
        <v>3583</v>
      </c>
      <c r="N2003" s="114" t="s">
        <v>658</v>
      </c>
      <c r="V2003" s="114" t="s">
        <v>2189</v>
      </c>
      <c r="W2003">
        <v>56869</v>
      </c>
    </row>
    <row r="2004" spans="7:23" ht="12.75">
      <c r="G2004">
        <v>60102</v>
      </c>
      <c r="H2004" s="114" t="s">
        <v>2119</v>
      </c>
      <c r="I2004" s="114" t="s">
        <v>660</v>
      </c>
      <c r="L2004">
        <v>178294</v>
      </c>
      <c r="M2004" s="114" t="s">
        <v>1784</v>
      </c>
      <c r="N2004" s="114" t="s">
        <v>677</v>
      </c>
      <c r="V2004" s="114" t="s">
        <v>2190</v>
      </c>
      <c r="W2004">
        <v>60667</v>
      </c>
    </row>
    <row r="2005" spans="7:23" ht="12.75">
      <c r="G2005">
        <v>60103</v>
      </c>
      <c r="H2005" s="114" t="s">
        <v>2120</v>
      </c>
      <c r="I2005" s="114" t="s">
        <v>660</v>
      </c>
      <c r="L2005">
        <v>178295</v>
      </c>
      <c r="M2005" s="114" t="s">
        <v>3706</v>
      </c>
      <c r="N2005" s="114" t="s">
        <v>658</v>
      </c>
      <c r="V2005" s="114" t="s">
        <v>2191</v>
      </c>
      <c r="W2005">
        <v>56870</v>
      </c>
    </row>
    <row r="2006" spans="7:23" ht="12.75">
      <c r="G2006">
        <v>60104</v>
      </c>
      <c r="H2006" s="114" t="s">
        <v>2121</v>
      </c>
      <c r="I2006" s="114" t="s">
        <v>660</v>
      </c>
      <c r="L2006">
        <v>178666</v>
      </c>
      <c r="M2006" s="114" t="s">
        <v>1980</v>
      </c>
      <c r="N2006" s="114" t="s">
        <v>677</v>
      </c>
      <c r="V2006" s="114" t="s">
        <v>2192</v>
      </c>
      <c r="W2006">
        <v>245674</v>
      </c>
    </row>
    <row r="2007" spans="7:23" ht="12.75">
      <c r="G2007">
        <v>65673</v>
      </c>
      <c r="H2007" s="114" t="s">
        <v>2122</v>
      </c>
      <c r="I2007" s="114" t="s">
        <v>660</v>
      </c>
      <c r="L2007">
        <v>178667</v>
      </c>
      <c r="M2007" s="114" t="s">
        <v>3899</v>
      </c>
      <c r="N2007" s="114" t="s">
        <v>658</v>
      </c>
      <c r="V2007" s="114" t="s">
        <v>2193</v>
      </c>
      <c r="W2007">
        <v>245675</v>
      </c>
    </row>
    <row r="2008" spans="7:23" ht="12.75">
      <c r="G2008">
        <v>72299</v>
      </c>
      <c r="H2008" s="114" t="s">
        <v>2123</v>
      </c>
      <c r="I2008" s="114" t="s">
        <v>660</v>
      </c>
      <c r="L2008">
        <v>178670</v>
      </c>
      <c r="M2008" s="114" t="s">
        <v>1977</v>
      </c>
      <c r="N2008" s="114" t="s">
        <v>677</v>
      </c>
      <c r="V2008" s="114" t="s">
        <v>2194</v>
      </c>
      <c r="W2008">
        <v>245676</v>
      </c>
    </row>
    <row r="2009" spans="7:23" ht="12.75">
      <c r="G2009">
        <v>65686</v>
      </c>
      <c r="H2009" s="114" t="s">
        <v>2124</v>
      </c>
      <c r="I2009" s="114" t="s">
        <v>660</v>
      </c>
      <c r="L2009">
        <v>178671</v>
      </c>
      <c r="M2009" s="114" t="s">
        <v>3897</v>
      </c>
      <c r="N2009" s="114" t="s">
        <v>658</v>
      </c>
      <c r="V2009" s="114" t="s">
        <v>2195</v>
      </c>
      <c r="W2009">
        <v>245677</v>
      </c>
    </row>
    <row r="2010" spans="7:23" ht="12.75">
      <c r="G2010">
        <v>65672</v>
      </c>
      <c r="H2010" s="114" t="s">
        <v>2125</v>
      </c>
      <c r="I2010" s="114" t="s">
        <v>660</v>
      </c>
      <c r="L2010">
        <v>181054</v>
      </c>
      <c r="M2010" s="114" t="s">
        <v>769</v>
      </c>
      <c r="N2010" s="114" t="s">
        <v>658</v>
      </c>
      <c r="V2010" s="114" t="s">
        <v>2196</v>
      </c>
      <c r="W2010">
        <v>56873</v>
      </c>
    </row>
    <row r="2011" spans="7:23" ht="12.75">
      <c r="G2011">
        <v>83066</v>
      </c>
      <c r="H2011" s="114" t="s">
        <v>2126</v>
      </c>
      <c r="I2011" s="114" t="s">
        <v>660</v>
      </c>
      <c r="L2011">
        <v>181058</v>
      </c>
      <c r="M2011" s="114" t="s">
        <v>768</v>
      </c>
      <c r="N2011" s="114" t="s">
        <v>658</v>
      </c>
      <c r="V2011" s="114" t="s">
        <v>2197</v>
      </c>
      <c r="W2011">
        <v>56874</v>
      </c>
    </row>
    <row r="2012" spans="7:23" ht="12.75">
      <c r="G2012">
        <v>211670</v>
      </c>
      <c r="H2012" s="114" t="s">
        <v>2127</v>
      </c>
      <c r="I2012" s="114" t="s">
        <v>660</v>
      </c>
      <c r="L2012">
        <v>181282</v>
      </c>
      <c r="M2012" s="114" t="s">
        <v>3903</v>
      </c>
      <c r="N2012" s="114" t="s">
        <v>658</v>
      </c>
      <c r="V2012" s="114" t="s">
        <v>2198</v>
      </c>
      <c r="W2012">
        <v>60668</v>
      </c>
    </row>
    <row r="2013" spans="7:23" ht="12.75">
      <c r="G2013">
        <v>211677</v>
      </c>
      <c r="H2013" s="114" t="s">
        <v>2128</v>
      </c>
      <c r="I2013" s="114" t="s">
        <v>660</v>
      </c>
      <c r="L2013">
        <v>181285</v>
      </c>
      <c r="M2013" s="114" t="s">
        <v>1984</v>
      </c>
      <c r="N2013" s="114" t="s">
        <v>677</v>
      </c>
      <c r="V2013" s="114" t="s">
        <v>2199</v>
      </c>
      <c r="W2013">
        <v>56875</v>
      </c>
    </row>
    <row r="2014" spans="7:23" ht="12.75">
      <c r="G2014">
        <v>211675</v>
      </c>
      <c r="H2014" s="114" t="s">
        <v>2129</v>
      </c>
      <c r="I2014" s="114" t="s">
        <v>660</v>
      </c>
      <c r="L2014">
        <v>181286</v>
      </c>
      <c r="M2014" s="114" t="s">
        <v>3902</v>
      </c>
      <c r="N2014" s="114" t="s">
        <v>658</v>
      </c>
      <c r="V2014" s="114" t="s">
        <v>2200</v>
      </c>
      <c r="W2014">
        <v>66069</v>
      </c>
    </row>
    <row r="2015" spans="7:23" ht="12.75">
      <c r="G2015">
        <v>211673</v>
      </c>
      <c r="H2015" s="114" t="s">
        <v>2130</v>
      </c>
      <c r="I2015" s="114" t="s">
        <v>660</v>
      </c>
      <c r="L2015">
        <v>181289</v>
      </c>
      <c r="M2015" s="114" t="s">
        <v>1983</v>
      </c>
      <c r="N2015" s="114" t="s">
        <v>677</v>
      </c>
      <c r="V2015" s="114" t="s">
        <v>2201</v>
      </c>
      <c r="W2015">
        <v>202480</v>
      </c>
    </row>
    <row r="2016" spans="7:23" ht="12.75">
      <c r="G2016">
        <v>211672</v>
      </c>
      <c r="H2016" s="114" t="s">
        <v>2131</v>
      </c>
      <c r="I2016" s="114" t="s">
        <v>660</v>
      </c>
      <c r="L2016">
        <v>181290</v>
      </c>
      <c r="M2016" s="114" t="s">
        <v>3901</v>
      </c>
      <c r="N2016" s="114" t="s">
        <v>658</v>
      </c>
      <c r="V2016" s="114" t="s">
        <v>2202</v>
      </c>
      <c r="W2016">
        <v>285466</v>
      </c>
    </row>
    <row r="2017" spans="7:23" ht="12.75">
      <c r="G2017">
        <v>211671</v>
      </c>
      <c r="H2017" s="114" t="s">
        <v>2132</v>
      </c>
      <c r="I2017" s="114" t="s">
        <v>660</v>
      </c>
      <c r="L2017">
        <v>181293</v>
      </c>
      <c r="M2017" s="114" t="s">
        <v>1982</v>
      </c>
      <c r="N2017" s="114" t="s">
        <v>677</v>
      </c>
      <c r="V2017" s="114" t="s">
        <v>2203</v>
      </c>
      <c r="W2017">
        <v>202482</v>
      </c>
    </row>
    <row r="2018" spans="7:23" ht="12.75">
      <c r="G2018">
        <v>211682</v>
      </c>
      <c r="H2018" s="114" t="s">
        <v>2133</v>
      </c>
      <c r="I2018" s="114" t="s">
        <v>660</v>
      </c>
      <c r="L2018">
        <v>181294</v>
      </c>
      <c r="M2018" s="114" t="s">
        <v>3900</v>
      </c>
      <c r="N2018" s="114" t="s">
        <v>658</v>
      </c>
      <c r="V2018" s="114" t="s">
        <v>2204</v>
      </c>
      <c r="W2018">
        <v>202486</v>
      </c>
    </row>
    <row r="2019" spans="7:23" ht="12.75">
      <c r="G2019">
        <v>211681</v>
      </c>
      <c r="H2019" s="114" t="s">
        <v>2134</v>
      </c>
      <c r="I2019" s="114" t="s">
        <v>660</v>
      </c>
      <c r="L2019">
        <v>181297</v>
      </c>
      <c r="M2019" s="114" t="s">
        <v>1981</v>
      </c>
      <c r="N2019" s="114" t="s">
        <v>677</v>
      </c>
      <c r="V2019" s="114" t="s">
        <v>2205</v>
      </c>
      <c r="W2019">
        <v>202487</v>
      </c>
    </row>
    <row r="2020" spans="7:23" ht="12.75">
      <c r="G2020">
        <v>211666</v>
      </c>
      <c r="H2020" s="114" t="s">
        <v>2135</v>
      </c>
      <c r="I2020" s="114" t="s">
        <v>660</v>
      </c>
      <c r="L2020">
        <v>181866</v>
      </c>
      <c r="M2020" s="114" t="s">
        <v>3054</v>
      </c>
      <c r="N2020" s="114" t="s">
        <v>658</v>
      </c>
      <c r="V2020" s="114" t="s">
        <v>2206</v>
      </c>
      <c r="W2020">
        <v>202483</v>
      </c>
    </row>
    <row r="2021" spans="7:23" ht="12.75">
      <c r="G2021">
        <v>211669</v>
      </c>
      <c r="H2021" s="114" t="s">
        <v>2136</v>
      </c>
      <c r="I2021" s="114" t="s">
        <v>660</v>
      </c>
      <c r="L2021">
        <v>181869</v>
      </c>
      <c r="M2021" s="114" t="s">
        <v>1107</v>
      </c>
      <c r="N2021" s="114" t="s">
        <v>677</v>
      </c>
      <c r="V2021" s="114" t="s">
        <v>2207</v>
      </c>
      <c r="W2021">
        <v>202484</v>
      </c>
    </row>
    <row r="2022" spans="7:23" ht="12.75">
      <c r="G2022">
        <v>11556</v>
      </c>
      <c r="H2022" s="114" t="s">
        <v>2137</v>
      </c>
      <c r="I2022" s="114" t="s">
        <v>660</v>
      </c>
      <c r="L2022">
        <v>185871</v>
      </c>
      <c r="M2022" s="114" t="s">
        <v>2277</v>
      </c>
      <c r="N2022" s="114" t="s">
        <v>660</v>
      </c>
      <c r="V2022" s="114" t="s">
        <v>2208</v>
      </c>
      <c r="W2022">
        <v>202485</v>
      </c>
    </row>
    <row r="2023" spans="7:23" ht="12.75">
      <c r="G2023">
        <v>84800</v>
      </c>
      <c r="H2023" s="114" t="s">
        <v>2138</v>
      </c>
      <c r="I2023" s="114" t="s">
        <v>660</v>
      </c>
      <c r="L2023">
        <v>185872</v>
      </c>
      <c r="M2023" s="114" t="s">
        <v>2281</v>
      </c>
      <c r="N2023" s="114" t="s">
        <v>660</v>
      </c>
      <c r="V2023" s="114" t="s">
        <v>2209</v>
      </c>
      <c r="W2023">
        <v>202488</v>
      </c>
    </row>
    <row r="2024" spans="7:23" ht="12.75">
      <c r="G2024">
        <v>84806</v>
      </c>
      <c r="H2024" s="114" t="s">
        <v>2139</v>
      </c>
      <c r="I2024" s="114" t="s">
        <v>660</v>
      </c>
      <c r="L2024">
        <v>185873</v>
      </c>
      <c r="M2024" s="114" t="s">
        <v>2282</v>
      </c>
      <c r="N2024" s="114" t="s">
        <v>660</v>
      </c>
      <c r="V2024" s="114" t="s">
        <v>2210</v>
      </c>
      <c r="W2024">
        <v>202489</v>
      </c>
    </row>
    <row r="2025" spans="7:23" ht="12.75">
      <c r="G2025">
        <v>84805</v>
      </c>
      <c r="H2025" s="114" t="s">
        <v>2140</v>
      </c>
      <c r="I2025" s="114" t="s">
        <v>660</v>
      </c>
      <c r="L2025">
        <v>192866</v>
      </c>
      <c r="M2025" s="114" t="s">
        <v>2138</v>
      </c>
      <c r="N2025" s="114" t="s">
        <v>660</v>
      </c>
      <c r="V2025" s="114" t="s">
        <v>2211</v>
      </c>
      <c r="W2025">
        <v>66068</v>
      </c>
    </row>
    <row r="2026" spans="7:23" ht="12.75">
      <c r="G2026">
        <v>84803</v>
      </c>
      <c r="H2026" s="114" t="s">
        <v>2141</v>
      </c>
      <c r="I2026" s="114" t="s">
        <v>660</v>
      </c>
      <c r="L2026">
        <v>192867</v>
      </c>
      <c r="M2026" s="114" t="s">
        <v>2185</v>
      </c>
      <c r="N2026" s="114" t="s">
        <v>660</v>
      </c>
      <c r="V2026" s="114" t="s">
        <v>2212</v>
      </c>
      <c r="W2026">
        <v>66067</v>
      </c>
    </row>
    <row r="2027" spans="7:23" ht="12.75">
      <c r="G2027">
        <v>11559</v>
      </c>
      <c r="H2027" s="114" t="s">
        <v>2142</v>
      </c>
      <c r="I2027" s="114" t="s">
        <v>660</v>
      </c>
      <c r="L2027">
        <v>192871</v>
      </c>
      <c r="M2027" s="114" t="s">
        <v>2186</v>
      </c>
      <c r="N2027" s="114" t="s">
        <v>660</v>
      </c>
      <c r="V2027" s="114" t="s">
        <v>2213</v>
      </c>
      <c r="W2027">
        <v>66086</v>
      </c>
    </row>
    <row r="2028" spans="7:23" ht="12.75">
      <c r="G2028">
        <v>11586</v>
      </c>
      <c r="H2028" s="114" t="s">
        <v>1985</v>
      </c>
      <c r="I2028" s="114" t="s">
        <v>660</v>
      </c>
      <c r="L2028">
        <v>192872</v>
      </c>
      <c r="M2028" s="114" t="s">
        <v>2184</v>
      </c>
      <c r="N2028" s="114" t="s">
        <v>660</v>
      </c>
      <c r="V2028" s="114" t="s">
        <v>2214</v>
      </c>
      <c r="W2028">
        <v>66088</v>
      </c>
    </row>
    <row r="2029" spans="7:23" ht="12.75">
      <c r="G2029">
        <v>75266</v>
      </c>
      <c r="H2029" s="114" t="s">
        <v>2143</v>
      </c>
      <c r="I2029" s="114" t="s">
        <v>660</v>
      </c>
      <c r="L2029">
        <v>194666</v>
      </c>
      <c r="M2029" s="114" t="s">
        <v>4817</v>
      </c>
      <c r="N2029" s="114" t="s">
        <v>676</v>
      </c>
      <c r="V2029" s="114" t="s">
        <v>2215</v>
      </c>
      <c r="W2029">
        <v>66089</v>
      </c>
    </row>
    <row r="2030" spans="7:23" ht="12.75">
      <c r="G2030">
        <v>11560</v>
      </c>
      <c r="H2030" s="114" t="s">
        <v>2144</v>
      </c>
      <c r="I2030" s="114" t="s">
        <v>660</v>
      </c>
      <c r="L2030">
        <v>195466</v>
      </c>
      <c r="M2030" s="114" t="s">
        <v>753</v>
      </c>
      <c r="N2030" s="114" t="s">
        <v>725</v>
      </c>
      <c r="V2030" s="114" t="s">
        <v>2216</v>
      </c>
      <c r="W2030">
        <v>142674</v>
      </c>
    </row>
    <row r="2031" spans="7:23" ht="12.75">
      <c r="G2031">
        <v>56876</v>
      </c>
      <c r="H2031" s="114" t="s">
        <v>2145</v>
      </c>
      <c r="I2031" s="114" t="s">
        <v>660</v>
      </c>
      <c r="L2031">
        <v>197679</v>
      </c>
      <c r="M2031" s="114" t="s">
        <v>3896</v>
      </c>
      <c r="N2031" s="114" t="s">
        <v>658</v>
      </c>
      <c r="V2031" s="114" t="s">
        <v>2217</v>
      </c>
      <c r="W2031">
        <v>142676</v>
      </c>
    </row>
    <row r="2032" spans="7:23" ht="12.75">
      <c r="G2032">
        <v>11563</v>
      </c>
      <c r="H2032" s="114" t="s">
        <v>2146</v>
      </c>
      <c r="I2032" s="114" t="s">
        <v>660</v>
      </c>
      <c r="L2032">
        <v>197682</v>
      </c>
      <c r="M2032" s="114" t="s">
        <v>1976</v>
      </c>
      <c r="N2032" s="114" t="s">
        <v>677</v>
      </c>
      <c r="V2032" s="114" t="s">
        <v>2218</v>
      </c>
      <c r="W2032">
        <v>66084</v>
      </c>
    </row>
    <row r="2033" spans="7:23" ht="12.75">
      <c r="G2033">
        <v>56877</v>
      </c>
      <c r="H2033" s="114" t="s">
        <v>2147</v>
      </c>
      <c r="I2033" s="114" t="s">
        <v>660</v>
      </c>
      <c r="L2033">
        <v>198676</v>
      </c>
      <c r="M2033" s="114" t="s">
        <v>3898</v>
      </c>
      <c r="N2033" s="114" t="s">
        <v>658</v>
      </c>
      <c r="V2033" s="114" t="s">
        <v>2219</v>
      </c>
      <c r="W2033">
        <v>201470</v>
      </c>
    </row>
    <row r="2034" spans="7:23" ht="12.75">
      <c r="G2034">
        <v>11587</v>
      </c>
      <c r="H2034" s="114" t="s">
        <v>2148</v>
      </c>
      <c r="I2034" s="114" t="s">
        <v>660</v>
      </c>
      <c r="L2034">
        <v>198679</v>
      </c>
      <c r="M2034" s="114" t="s">
        <v>1979</v>
      </c>
      <c r="N2034" s="114" t="s">
        <v>677</v>
      </c>
      <c r="V2034" s="114" t="s">
        <v>2220</v>
      </c>
      <c r="W2034">
        <v>201469</v>
      </c>
    </row>
    <row r="2035" spans="7:23" ht="12.75">
      <c r="G2035">
        <v>75267</v>
      </c>
      <c r="H2035" s="114" t="s">
        <v>2149</v>
      </c>
      <c r="I2035" s="114" t="s">
        <v>660</v>
      </c>
      <c r="L2035">
        <v>198680</v>
      </c>
      <c r="M2035" s="114" t="s">
        <v>1978</v>
      </c>
      <c r="N2035" s="114" t="s">
        <v>658</v>
      </c>
      <c r="V2035" s="114" t="s">
        <v>2221</v>
      </c>
      <c r="W2035">
        <v>201468</v>
      </c>
    </row>
    <row r="2036" spans="7:23" ht="12.75">
      <c r="G2036">
        <v>142473</v>
      </c>
      <c r="H2036" s="114" t="s">
        <v>2150</v>
      </c>
      <c r="I2036" s="114" t="s">
        <v>660</v>
      </c>
      <c r="L2036">
        <v>198683</v>
      </c>
      <c r="M2036" s="114" t="s">
        <v>1978</v>
      </c>
      <c r="N2036" s="114" t="s">
        <v>677</v>
      </c>
      <c r="V2036" s="114" t="s">
        <v>2222</v>
      </c>
      <c r="W2036">
        <v>201467</v>
      </c>
    </row>
    <row r="2037" spans="7:23" ht="12.75">
      <c r="G2037">
        <v>142471</v>
      </c>
      <c r="H2037" s="114" t="s">
        <v>2151</v>
      </c>
      <c r="I2037" s="114" t="s">
        <v>660</v>
      </c>
      <c r="L2037">
        <v>199066</v>
      </c>
      <c r="M2037" s="114" t="s">
        <v>3639</v>
      </c>
      <c r="N2037" s="114" t="s">
        <v>658</v>
      </c>
      <c r="V2037" s="114" t="s">
        <v>2223</v>
      </c>
      <c r="W2037">
        <v>201466</v>
      </c>
    </row>
    <row r="2038" spans="7:23" ht="12.75">
      <c r="G2038">
        <v>11564</v>
      </c>
      <c r="H2038" s="114" t="s">
        <v>2152</v>
      </c>
      <c r="I2038" s="114" t="s">
        <v>660</v>
      </c>
      <c r="L2038">
        <v>199069</v>
      </c>
      <c r="M2038" s="114" t="s">
        <v>1716</v>
      </c>
      <c r="N2038" s="114" t="s">
        <v>677</v>
      </c>
      <c r="V2038" s="114" t="s">
        <v>2224</v>
      </c>
      <c r="W2038">
        <v>201473</v>
      </c>
    </row>
    <row r="2039" spans="7:23" ht="12.75">
      <c r="G2039">
        <v>11568</v>
      </c>
      <c r="H2039" s="114" t="s">
        <v>2153</v>
      </c>
      <c r="I2039" s="114" t="s">
        <v>660</v>
      </c>
      <c r="L2039">
        <v>199070</v>
      </c>
      <c r="M2039" s="114" t="s">
        <v>3640</v>
      </c>
      <c r="N2039" s="114" t="s">
        <v>658</v>
      </c>
      <c r="V2039" s="114" t="s">
        <v>2225</v>
      </c>
      <c r="W2039">
        <v>201472</v>
      </c>
    </row>
    <row r="2040" spans="7:23" ht="12.75">
      <c r="G2040">
        <v>11569</v>
      </c>
      <c r="H2040" s="114" t="s">
        <v>2154</v>
      </c>
      <c r="I2040" s="114" t="s">
        <v>660</v>
      </c>
      <c r="L2040">
        <v>199073</v>
      </c>
      <c r="M2040" s="114" t="s">
        <v>1717</v>
      </c>
      <c r="N2040" s="114" t="s">
        <v>677</v>
      </c>
      <c r="V2040" s="114" t="s">
        <v>2226</v>
      </c>
      <c r="W2040">
        <v>201471</v>
      </c>
    </row>
    <row r="2041" spans="7:23" ht="12.75">
      <c r="G2041">
        <v>11570</v>
      </c>
      <c r="H2041" s="114" t="s">
        <v>2155</v>
      </c>
      <c r="I2041" s="114" t="s">
        <v>660</v>
      </c>
      <c r="L2041">
        <v>199078</v>
      </c>
      <c r="M2041" s="114" t="s">
        <v>3752</v>
      </c>
      <c r="N2041" s="114" t="s">
        <v>658</v>
      </c>
      <c r="V2041" s="114" t="s">
        <v>2227</v>
      </c>
      <c r="W2041">
        <v>201474</v>
      </c>
    </row>
    <row r="2042" spans="7:23" ht="12.75">
      <c r="G2042">
        <v>11591</v>
      </c>
      <c r="H2042" s="114" t="s">
        <v>2156</v>
      </c>
      <c r="I2042" s="114" t="s">
        <v>660</v>
      </c>
      <c r="L2042">
        <v>199081</v>
      </c>
      <c r="M2042" s="114" t="s">
        <v>1831</v>
      </c>
      <c r="N2042" s="114" t="s">
        <v>677</v>
      </c>
      <c r="V2042" s="114" t="s">
        <v>2228</v>
      </c>
      <c r="W2042">
        <v>201475</v>
      </c>
    </row>
    <row r="2043" spans="7:23" ht="12.75">
      <c r="G2043">
        <v>11571</v>
      </c>
      <c r="H2043" s="114" t="s">
        <v>2157</v>
      </c>
      <c r="I2043" s="114" t="s">
        <v>660</v>
      </c>
      <c r="L2043">
        <v>201299</v>
      </c>
      <c r="M2043" s="114" t="s">
        <v>3082</v>
      </c>
      <c r="N2043" s="114" t="s">
        <v>658</v>
      </c>
      <c r="V2043" s="114" t="s">
        <v>2229</v>
      </c>
      <c r="W2043">
        <v>30880</v>
      </c>
    </row>
    <row r="2044" spans="7:23" ht="12.75">
      <c r="G2044">
        <v>11572</v>
      </c>
      <c r="H2044" s="114" t="s">
        <v>2158</v>
      </c>
      <c r="I2044" s="114" t="s">
        <v>660</v>
      </c>
      <c r="L2044">
        <v>201302</v>
      </c>
      <c r="M2044" s="114" t="s">
        <v>1124</v>
      </c>
      <c r="N2044" s="114" t="s">
        <v>677</v>
      </c>
      <c r="V2044" s="114" t="s">
        <v>2230</v>
      </c>
      <c r="W2044">
        <v>30881</v>
      </c>
    </row>
    <row r="2045" spans="7:23" ht="12.75">
      <c r="G2045">
        <v>11573</v>
      </c>
      <c r="H2045" s="114" t="s">
        <v>2159</v>
      </c>
      <c r="I2045" s="114" t="s">
        <v>660</v>
      </c>
      <c r="L2045">
        <v>201466</v>
      </c>
      <c r="M2045" s="114" t="s">
        <v>2223</v>
      </c>
      <c r="N2045" s="114" t="s">
        <v>660</v>
      </c>
      <c r="V2045" s="114" t="s">
        <v>2231</v>
      </c>
      <c r="W2045">
        <v>55667</v>
      </c>
    </row>
    <row r="2046" spans="7:23" ht="12.75">
      <c r="G2046">
        <v>11574</v>
      </c>
      <c r="H2046" s="114" t="s">
        <v>2160</v>
      </c>
      <c r="I2046" s="114" t="s">
        <v>660</v>
      </c>
      <c r="L2046">
        <v>201467</v>
      </c>
      <c r="M2046" s="114" t="s">
        <v>2222</v>
      </c>
      <c r="N2046" s="114" t="s">
        <v>660</v>
      </c>
      <c r="V2046" s="114" t="s">
        <v>2232</v>
      </c>
      <c r="W2046">
        <v>142682</v>
      </c>
    </row>
    <row r="2047" spans="7:23" ht="12.75">
      <c r="G2047">
        <v>11575</v>
      </c>
      <c r="H2047" s="114" t="s">
        <v>2161</v>
      </c>
      <c r="I2047" s="114" t="s">
        <v>660</v>
      </c>
      <c r="L2047">
        <v>201468</v>
      </c>
      <c r="M2047" s="114" t="s">
        <v>2221</v>
      </c>
      <c r="N2047" s="114" t="s">
        <v>660</v>
      </c>
      <c r="V2047" s="114" t="s">
        <v>2233</v>
      </c>
      <c r="W2047">
        <v>142684</v>
      </c>
    </row>
    <row r="2048" spans="7:23" ht="12.75">
      <c r="G2048">
        <v>11593</v>
      </c>
      <c r="H2048" s="114" t="s">
        <v>2162</v>
      </c>
      <c r="I2048" s="114" t="s">
        <v>660</v>
      </c>
      <c r="L2048">
        <v>201469</v>
      </c>
      <c r="M2048" s="114" t="s">
        <v>2220</v>
      </c>
      <c r="N2048" s="114" t="s">
        <v>660</v>
      </c>
      <c r="V2048" s="114" t="s">
        <v>1985</v>
      </c>
      <c r="W2048">
        <v>142866</v>
      </c>
    </row>
    <row r="2049" spans="7:23" ht="12.75">
      <c r="G2049">
        <v>11576</v>
      </c>
      <c r="H2049" s="114" t="s">
        <v>2163</v>
      </c>
      <c r="I2049" s="114" t="s">
        <v>660</v>
      </c>
      <c r="L2049">
        <v>201470</v>
      </c>
      <c r="M2049" s="114" t="s">
        <v>2219</v>
      </c>
      <c r="N2049" s="114" t="s">
        <v>660</v>
      </c>
      <c r="V2049" s="114" t="s">
        <v>2234</v>
      </c>
      <c r="W2049">
        <v>28279</v>
      </c>
    </row>
    <row r="2050" spans="7:23" ht="12.75">
      <c r="G2050">
        <v>11594</v>
      </c>
      <c r="H2050" s="114" t="s">
        <v>2164</v>
      </c>
      <c r="I2050" s="114" t="s">
        <v>660</v>
      </c>
      <c r="L2050">
        <v>201471</v>
      </c>
      <c r="M2050" s="114" t="s">
        <v>2226</v>
      </c>
      <c r="N2050" s="114" t="s">
        <v>660</v>
      </c>
      <c r="V2050" s="114" t="s">
        <v>2235</v>
      </c>
      <c r="W2050">
        <v>63941</v>
      </c>
    </row>
    <row r="2051" spans="7:23" ht="12.75">
      <c r="G2051">
        <v>11578</v>
      </c>
      <c r="H2051" s="114" t="s">
        <v>2165</v>
      </c>
      <c r="I2051" s="114" t="s">
        <v>660</v>
      </c>
      <c r="L2051">
        <v>201472</v>
      </c>
      <c r="M2051" s="114" t="s">
        <v>2225</v>
      </c>
      <c r="N2051" s="114" t="s">
        <v>660</v>
      </c>
      <c r="V2051" s="114" t="s">
        <v>2236</v>
      </c>
      <c r="W2051">
        <v>63942</v>
      </c>
    </row>
    <row r="2052" spans="7:23" ht="12.75">
      <c r="G2052">
        <v>11595</v>
      </c>
      <c r="H2052" s="114" t="s">
        <v>2166</v>
      </c>
      <c r="I2052" s="114" t="s">
        <v>660</v>
      </c>
      <c r="L2052">
        <v>201473</v>
      </c>
      <c r="M2052" s="114" t="s">
        <v>2224</v>
      </c>
      <c r="N2052" s="114" t="s">
        <v>660</v>
      </c>
      <c r="V2052" s="114" t="s">
        <v>2237</v>
      </c>
      <c r="W2052">
        <v>63943</v>
      </c>
    </row>
    <row r="2053" spans="7:23" ht="12.75">
      <c r="G2053">
        <v>11596</v>
      </c>
      <c r="H2053" s="114" t="s">
        <v>2167</v>
      </c>
      <c r="I2053" s="114" t="s">
        <v>660</v>
      </c>
      <c r="L2053">
        <v>201474</v>
      </c>
      <c r="M2053" s="114" t="s">
        <v>2227</v>
      </c>
      <c r="N2053" s="114" t="s">
        <v>660</v>
      </c>
      <c r="V2053" s="114" t="s">
        <v>2238</v>
      </c>
      <c r="W2053">
        <v>142870</v>
      </c>
    </row>
    <row r="2054" spans="7:23" ht="12.75">
      <c r="G2054">
        <v>11579</v>
      </c>
      <c r="H2054" s="114" t="s">
        <v>2168</v>
      </c>
      <c r="I2054" s="114" t="s">
        <v>660</v>
      </c>
      <c r="L2054">
        <v>201475</v>
      </c>
      <c r="M2054" s="114" t="s">
        <v>2228</v>
      </c>
      <c r="N2054" s="114" t="s">
        <v>660</v>
      </c>
      <c r="V2054" s="114" t="s">
        <v>2239</v>
      </c>
      <c r="W2054">
        <v>142872</v>
      </c>
    </row>
    <row r="2055" spans="7:23" ht="12.75">
      <c r="G2055">
        <v>11581</v>
      </c>
      <c r="H2055" s="114" t="s">
        <v>2169</v>
      </c>
      <c r="I2055" s="114" t="s">
        <v>660</v>
      </c>
      <c r="L2055">
        <v>201666</v>
      </c>
      <c r="M2055" s="114" t="s">
        <v>3856</v>
      </c>
      <c r="N2055" s="114" t="s">
        <v>658</v>
      </c>
      <c r="V2055" s="114" t="s">
        <v>1985</v>
      </c>
      <c r="W2055">
        <v>142874</v>
      </c>
    </row>
    <row r="2056" spans="7:23" ht="12.75">
      <c r="G2056">
        <v>11597</v>
      </c>
      <c r="H2056" s="114" t="s">
        <v>2170</v>
      </c>
      <c r="I2056" s="114" t="s">
        <v>660</v>
      </c>
      <c r="L2056">
        <v>201669</v>
      </c>
      <c r="M2056" s="114" t="s">
        <v>1935</v>
      </c>
      <c r="N2056" s="114" t="s">
        <v>677</v>
      </c>
      <c r="V2056" s="114" t="s">
        <v>2240</v>
      </c>
      <c r="W2056">
        <v>63944</v>
      </c>
    </row>
    <row r="2057" spans="7:23" ht="12.75">
      <c r="G2057">
        <v>11582</v>
      </c>
      <c r="H2057" s="114" t="s">
        <v>2171</v>
      </c>
      <c r="I2057" s="114" t="s">
        <v>660</v>
      </c>
      <c r="L2057">
        <v>201670</v>
      </c>
      <c r="M2057" s="114" t="s">
        <v>3865</v>
      </c>
      <c r="N2057" s="114" t="s">
        <v>658</v>
      </c>
      <c r="V2057" s="114" t="s">
        <v>2241</v>
      </c>
      <c r="W2057">
        <v>163478</v>
      </c>
    </row>
    <row r="2058" spans="7:23" ht="12.75">
      <c r="G2058">
        <v>11598</v>
      </c>
      <c r="H2058" s="114" t="s">
        <v>2172</v>
      </c>
      <c r="I2058" s="114" t="s">
        <v>660</v>
      </c>
      <c r="L2058">
        <v>201673</v>
      </c>
      <c r="M2058" s="114" t="s">
        <v>1944</v>
      </c>
      <c r="N2058" s="114" t="s">
        <v>677</v>
      </c>
      <c r="V2058" s="114" t="s">
        <v>2180</v>
      </c>
      <c r="W2058">
        <v>210881</v>
      </c>
    </row>
    <row r="2059" spans="7:23" ht="12.75">
      <c r="G2059">
        <v>11584</v>
      </c>
      <c r="H2059" s="114" t="s">
        <v>2173</v>
      </c>
      <c r="I2059" s="114" t="s">
        <v>660</v>
      </c>
      <c r="L2059">
        <v>201674</v>
      </c>
      <c r="M2059" s="114" t="s">
        <v>3882</v>
      </c>
      <c r="N2059" s="114" t="s">
        <v>658</v>
      </c>
      <c r="V2059" s="114" t="s">
        <v>2242</v>
      </c>
      <c r="W2059">
        <v>210879</v>
      </c>
    </row>
    <row r="2060" spans="7:23" ht="12.75">
      <c r="G2060">
        <v>11585</v>
      </c>
      <c r="H2060" s="114" t="s">
        <v>2174</v>
      </c>
      <c r="I2060" s="114" t="s">
        <v>660</v>
      </c>
      <c r="L2060">
        <v>201677</v>
      </c>
      <c r="M2060" s="114" t="s">
        <v>1961</v>
      </c>
      <c r="N2060" s="114" t="s">
        <v>677</v>
      </c>
      <c r="V2060" s="114" t="s">
        <v>2181</v>
      </c>
      <c r="W2060">
        <v>210883</v>
      </c>
    </row>
    <row r="2061" spans="7:23" ht="12.75">
      <c r="G2061">
        <v>65669</v>
      </c>
      <c r="H2061" s="114" t="s">
        <v>2175</v>
      </c>
      <c r="I2061" s="114" t="s">
        <v>660</v>
      </c>
      <c r="L2061">
        <v>201678</v>
      </c>
      <c r="M2061" s="114" t="s">
        <v>3881</v>
      </c>
      <c r="N2061" s="114" t="s">
        <v>658</v>
      </c>
      <c r="V2061" s="114" t="s">
        <v>2243</v>
      </c>
      <c r="W2061">
        <v>210885</v>
      </c>
    </row>
    <row r="2062" spans="7:23" ht="12.75">
      <c r="G2062">
        <v>65668</v>
      </c>
      <c r="H2062" s="114" t="s">
        <v>2176</v>
      </c>
      <c r="I2062" s="114" t="s">
        <v>660</v>
      </c>
      <c r="L2062">
        <v>201681</v>
      </c>
      <c r="M2062" s="114" t="s">
        <v>1960</v>
      </c>
      <c r="N2062" s="114" t="s">
        <v>677</v>
      </c>
      <c r="V2062" s="114" t="s">
        <v>2244</v>
      </c>
      <c r="W2062">
        <v>28282</v>
      </c>
    </row>
    <row r="2063" spans="7:23" ht="12.75">
      <c r="G2063">
        <v>65671</v>
      </c>
      <c r="H2063" s="114" t="s">
        <v>2177</v>
      </c>
      <c r="I2063" s="114" t="s">
        <v>660</v>
      </c>
      <c r="L2063">
        <v>201682</v>
      </c>
      <c r="M2063" s="114" t="s">
        <v>3880</v>
      </c>
      <c r="N2063" s="114" t="s">
        <v>658</v>
      </c>
      <c r="V2063" s="114" t="s">
        <v>2245</v>
      </c>
      <c r="W2063">
        <v>55868</v>
      </c>
    </row>
    <row r="2064" spans="7:23" ht="12.75">
      <c r="G2064">
        <v>11553</v>
      </c>
      <c r="H2064" s="114" t="s">
        <v>2178</v>
      </c>
      <c r="I2064" s="114" t="s">
        <v>660</v>
      </c>
      <c r="L2064">
        <v>201685</v>
      </c>
      <c r="M2064" s="114" t="s">
        <v>1959</v>
      </c>
      <c r="N2064" s="114" t="s">
        <v>677</v>
      </c>
      <c r="V2064" s="114" t="s">
        <v>2246</v>
      </c>
      <c r="W2064">
        <v>55869</v>
      </c>
    </row>
    <row r="2065" spans="7:23" ht="12.75">
      <c r="G2065">
        <v>204671</v>
      </c>
      <c r="H2065" s="114" t="s">
        <v>2179</v>
      </c>
      <c r="I2065" s="114" t="s">
        <v>660</v>
      </c>
      <c r="L2065">
        <v>201686</v>
      </c>
      <c r="M2065" s="114" t="s">
        <v>3879</v>
      </c>
      <c r="N2065" s="114" t="s">
        <v>658</v>
      </c>
      <c r="V2065" s="114" t="s">
        <v>2247</v>
      </c>
      <c r="W2065">
        <v>55870</v>
      </c>
    </row>
    <row r="2066" spans="7:23" ht="12.75">
      <c r="G2066">
        <v>204673</v>
      </c>
      <c r="H2066" s="114" t="s">
        <v>2180</v>
      </c>
      <c r="I2066" s="114" t="s">
        <v>660</v>
      </c>
      <c r="L2066">
        <v>201689</v>
      </c>
      <c r="M2066" s="114" t="s">
        <v>1958</v>
      </c>
      <c r="N2066" s="114" t="s">
        <v>677</v>
      </c>
      <c r="V2066" s="114" t="s">
        <v>2248</v>
      </c>
      <c r="W2066">
        <v>142880</v>
      </c>
    </row>
    <row r="2067" spans="7:23" ht="12.75">
      <c r="G2067">
        <v>204675</v>
      </c>
      <c r="H2067" s="114" t="s">
        <v>2181</v>
      </c>
      <c r="I2067" s="114" t="s">
        <v>660</v>
      </c>
      <c r="L2067">
        <v>201690</v>
      </c>
      <c r="M2067" s="114" t="s">
        <v>3878</v>
      </c>
      <c r="N2067" s="114" t="s">
        <v>658</v>
      </c>
      <c r="V2067" s="114" t="s">
        <v>2249</v>
      </c>
      <c r="W2067">
        <v>142882</v>
      </c>
    </row>
    <row r="2068" spans="7:23" ht="12.75">
      <c r="G2068">
        <v>204667</v>
      </c>
      <c r="H2068" s="114" t="s">
        <v>2182</v>
      </c>
      <c r="I2068" s="114" t="s">
        <v>660</v>
      </c>
      <c r="L2068">
        <v>201693</v>
      </c>
      <c r="M2068" s="114" t="s">
        <v>1957</v>
      </c>
      <c r="N2068" s="114" t="s">
        <v>677</v>
      </c>
      <c r="V2068" s="114" t="s">
        <v>2250</v>
      </c>
      <c r="W2068">
        <v>55871</v>
      </c>
    </row>
    <row r="2069" spans="7:23" ht="12.75">
      <c r="G2069">
        <v>245679</v>
      </c>
      <c r="H2069" s="114" t="s">
        <v>2183</v>
      </c>
      <c r="I2069" s="114" t="s">
        <v>660</v>
      </c>
      <c r="L2069">
        <v>201694</v>
      </c>
      <c r="M2069" s="114" t="s">
        <v>3877</v>
      </c>
      <c r="N2069" s="114" t="s">
        <v>658</v>
      </c>
      <c r="V2069" s="114" t="s">
        <v>2251</v>
      </c>
      <c r="W2069">
        <v>219477</v>
      </c>
    </row>
    <row r="2070" spans="7:23" ht="12.75">
      <c r="G2070">
        <v>192872</v>
      </c>
      <c r="H2070" s="114" t="s">
        <v>2184</v>
      </c>
      <c r="I2070" s="114" t="s">
        <v>660</v>
      </c>
      <c r="L2070">
        <v>201697</v>
      </c>
      <c r="M2070" s="114" t="s">
        <v>1956</v>
      </c>
      <c r="N2070" s="114" t="s">
        <v>677</v>
      </c>
      <c r="V2070" s="114" t="s">
        <v>2252</v>
      </c>
      <c r="W2070">
        <v>219480</v>
      </c>
    </row>
    <row r="2071" spans="7:23" ht="12.75">
      <c r="G2071">
        <v>192866</v>
      </c>
      <c r="H2071" s="114" t="s">
        <v>2138</v>
      </c>
      <c r="I2071" s="114" t="s">
        <v>660</v>
      </c>
      <c r="L2071">
        <v>201698</v>
      </c>
      <c r="M2071" s="114" t="s">
        <v>3876</v>
      </c>
      <c r="N2071" s="114" t="s">
        <v>658</v>
      </c>
      <c r="V2071" s="114" t="s">
        <v>2253</v>
      </c>
      <c r="W2071">
        <v>219482</v>
      </c>
    </row>
    <row r="2072" spans="7:23" ht="12.75">
      <c r="G2072">
        <v>192867</v>
      </c>
      <c r="H2072" s="114" t="s">
        <v>2185</v>
      </c>
      <c r="I2072" s="114" t="s">
        <v>660</v>
      </c>
      <c r="L2072">
        <v>201701</v>
      </c>
      <c r="M2072" s="114" t="s">
        <v>1955</v>
      </c>
      <c r="N2072" s="114" t="s">
        <v>677</v>
      </c>
      <c r="V2072" s="114" t="s">
        <v>2254</v>
      </c>
      <c r="W2072">
        <v>219485</v>
      </c>
    </row>
    <row r="2073" spans="7:23" ht="12.75">
      <c r="G2073">
        <v>192871</v>
      </c>
      <c r="H2073" s="114" t="s">
        <v>2186</v>
      </c>
      <c r="I2073" s="114" t="s">
        <v>660</v>
      </c>
      <c r="L2073">
        <v>201702</v>
      </c>
      <c r="M2073" s="114" t="s">
        <v>3875</v>
      </c>
      <c r="N2073" s="114" t="s">
        <v>658</v>
      </c>
      <c r="V2073" s="114" t="s">
        <v>2255</v>
      </c>
      <c r="W2073">
        <v>219487</v>
      </c>
    </row>
    <row r="2074" spans="7:23" ht="12.75">
      <c r="G2074">
        <v>245680</v>
      </c>
      <c r="H2074" s="114" t="s">
        <v>2187</v>
      </c>
      <c r="I2074" s="114" t="s">
        <v>660</v>
      </c>
      <c r="L2074">
        <v>201705</v>
      </c>
      <c r="M2074" s="114" t="s">
        <v>1954</v>
      </c>
      <c r="N2074" s="114" t="s">
        <v>677</v>
      </c>
      <c r="V2074" s="114" t="s">
        <v>2256</v>
      </c>
      <c r="W2074">
        <v>219488</v>
      </c>
    </row>
    <row r="2075" spans="7:23" ht="12.75">
      <c r="G2075">
        <v>56868</v>
      </c>
      <c r="H2075" s="114" t="s">
        <v>2188</v>
      </c>
      <c r="I2075" s="114" t="s">
        <v>660</v>
      </c>
      <c r="L2075">
        <v>201706</v>
      </c>
      <c r="M2075" s="114" t="s">
        <v>3872</v>
      </c>
      <c r="N2075" s="114" t="s">
        <v>658</v>
      </c>
      <c r="V2075" s="114" t="s">
        <v>2257</v>
      </c>
      <c r="W2075">
        <v>220668</v>
      </c>
    </row>
    <row r="2076" spans="7:23" ht="12.75">
      <c r="G2076">
        <v>56869</v>
      </c>
      <c r="H2076" s="114" t="s">
        <v>2189</v>
      </c>
      <c r="I2076" s="114" t="s">
        <v>660</v>
      </c>
      <c r="L2076">
        <v>201709</v>
      </c>
      <c r="M2076" s="114" t="s">
        <v>1951</v>
      </c>
      <c r="N2076" s="114" t="s">
        <v>677</v>
      </c>
      <c r="V2076" s="114" t="s">
        <v>2258</v>
      </c>
      <c r="W2076">
        <v>289069</v>
      </c>
    </row>
    <row r="2077" spans="7:23" ht="12.75">
      <c r="G2077">
        <v>60667</v>
      </c>
      <c r="H2077" s="114" t="s">
        <v>2190</v>
      </c>
      <c r="I2077" s="114" t="s">
        <v>660</v>
      </c>
      <c r="L2077">
        <v>201710</v>
      </c>
      <c r="M2077" s="114" t="s">
        <v>3871</v>
      </c>
      <c r="N2077" s="114" t="s">
        <v>658</v>
      </c>
      <c r="V2077" s="114" t="s">
        <v>2259</v>
      </c>
      <c r="W2077">
        <v>289070</v>
      </c>
    </row>
    <row r="2078" spans="7:23" ht="12.75">
      <c r="G2078">
        <v>56870</v>
      </c>
      <c r="H2078" s="114" t="s">
        <v>2191</v>
      </c>
      <c r="I2078" s="114" t="s">
        <v>660</v>
      </c>
      <c r="L2078">
        <v>201713</v>
      </c>
      <c r="M2078" s="114" t="s">
        <v>1950</v>
      </c>
      <c r="N2078" s="114" t="s">
        <v>677</v>
      </c>
      <c r="V2078" s="114" t="s">
        <v>2260</v>
      </c>
      <c r="W2078">
        <v>289071</v>
      </c>
    </row>
    <row r="2079" spans="7:23" ht="12.75">
      <c r="G2079">
        <v>245674</v>
      </c>
      <c r="H2079" s="114" t="s">
        <v>2192</v>
      </c>
      <c r="I2079" s="114" t="s">
        <v>660</v>
      </c>
      <c r="L2079">
        <v>201718</v>
      </c>
      <c r="M2079" s="114" t="s">
        <v>3869</v>
      </c>
      <c r="N2079" s="114" t="s">
        <v>658</v>
      </c>
      <c r="V2079" s="114" t="s">
        <v>2261</v>
      </c>
      <c r="W2079">
        <v>289073</v>
      </c>
    </row>
    <row r="2080" spans="7:23" ht="12.75">
      <c r="G2080">
        <v>245675</v>
      </c>
      <c r="H2080" s="114" t="s">
        <v>2193</v>
      </c>
      <c r="I2080" s="114" t="s">
        <v>660</v>
      </c>
      <c r="L2080">
        <v>201721</v>
      </c>
      <c r="M2080" s="114" t="s">
        <v>1948</v>
      </c>
      <c r="N2080" s="114" t="s">
        <v>677</v>
      </c>
      <c r="V2080" s="114" t="s">
        <v>2262</v>
      </c>
      <c r="W2080">
        <v>289075</v>
      </c>
    </row>
    <row r="2081" spans="7:23" ht="12.75">
      <c r="G2081">
        <v>245676</v>
      </c>
      <c r="H2081" s="114" t="s">
        <v>2194</v>
      </c>
      <c r="I2081" s="114" t="s">
        <v>660</v>
      </c>
      <c r="L2081">
        <v>201722</v>
      </c>
      <c r="M2081" s="114" t="s">
        <v>3870</v>
      </c>
      <c r="N2081" s="114" t="s">
        <v>658</v>
      </c>
      <c r="V2081" s="114" t="s">
        <v>2263</v>
      </c>
      <c r="W2081">
        <v>289079</v>
      </c>
    </row>
    <row r="2082" spans="7:23" ht="12.75">
      <c r="G2082">
        <v>245677</v>
      </c>
      <c r="H2082" s="114" t="s">
        <v>2195</v>
      </c>
      <c r="I2082" s="114" t="s">
        <v>660</v>
      </c>
      <c r="L2082">
        <v>201725</v>
      </c>
      <c r="M2082" s="114" t="s">
        <v>1949</v>
      </c>
      <c r="N2082" s="114" t="s">
        <v>677</v>
      </c>
      <c r="V2082" s="114" t="s">
        <v>2264</v>
      </c>
      <c r="W2082">
        <v>322069</v>
      </c>
    </row>
    <row r="2083" spans="7:23" ht="12.75">
      <c r="G2083">
        <v>56873</v>
      </c>
      <c r="H2083" s="114" t="s">
        <v>2196</v>
      </c>
      <c r="I2083" s="114" t="s">
        <v>660</v>
      </c>
      <c r="L2083">
        <v>201726</v>
      </c>
      <c r="M2083" s="114" t="s">
        <v>3873</v>
      </c>
      <c r="N2083" s="114" t="s">
        <v>658</v>
      </c>
      <c r="V2083" s="114" t="s">
        <v>2265</v>
      </c>
      <c r="W2083">
        <v>322068</v>
      </c>
    </row>
    <row r="2084" spans="7:23" ht="12.75">
      <c r="G2084">
        <v>56874</v>
      </c>
      <c r="H2084" s="114" t="s">
        <v>2197</v>
      </c>
      <c r="I2084" s="114" t="s">
        <v>660</v>
      </c>
      <c r="L2084">
        <v>201729</v>
      </c>
      <c r="M2084" s="114" t="s">
        <v>1952</v>
      </c>
      <c r="N2084" s="114" t="s">
        <v>677</v>
      </c>
      <c r="V2084" s="114" t="s">
        <v>2266</v>
      </c>
      <c r="W2084">
        <v>321068</v>
      </c>
    </row>
    <row r="2085" spans="7:23" ht="12.75">
      <c r="G2085">
        <v>60668</v>
      </c>
      <c r="H2085" s="114" t="s">
        <v>2198</v>
      </c>
      <c r="I2085" s="114" t="s">
        <v>660</v>
      </c>
      <c r="L2085">
        <v>201730</v>
      </c>
      <c r="M2085" s="114" t="s">
        <v>3874</v>
      </c>
      <c r="N2085" s="114" t="s">
        <v>658</v>
      </c>
      <c r="V2085" s="114" t="s">
        <v>2267</v>
      </c>
      <c r="W2085">
        <v>321272</v>
      </c>
    </row>
    <row r="2086" spans="7:23" ht="12.75">
      <c r="G2086">
        <v>56875</v>
      </c>
      <c r="H2086" s="114" t="s">
        <v>2199</v>
      </c>
      <c r="I2086" s="114" t="s">
        <v>660</v>
      </c>
      <c r="L2086">
        <v>201733</v>
      </c>
      <c r="M2086" s="114" t="s">
        <v>1953</v>
      </c>
      <c r="N2086" s="114" t="s">
        <v>677</v>
      </c>
      <c r="V2086" s="114" t="s">
        <v>2268</v>
      </c>
      <c r="W2086">
        <v>321070</v>
      </c>
    </row>
    <row r="2087" spans="7:23" ht="12.75">
      <c r="G2087">
        <v>66069</v>
      </c>
      <c r="H2087" s="114" t="s">
        <v>2200</v>
      </c>
      <c r="I2087" s="114" t="s">
        <v>660</v>
      </c>
      <c r="L2087">
        <v>202480</v>
      </c>
      <c r="M2087" s="114" t="s">
        <v>2201</v>
      </c>
      <c r="N2087" s="114" t="s">
        <v>660</v>
      </c>
      <c r="V2087" s="114" t="s">
        <v>2269</v>
      </c>
      <c r="W2087">
        <v>321273</v>
      </c>
    </row>
    <row r="2088" spans="7:23" ht="12.75">
      <c r="G2088">
        <v>202480</v>
      </c>
      <c r="H2088" s="114" t="s">
        <v>2201</v>
      </c>
      <c r="I2088" s="114" t="s">
        <v>660</v>
      </c>
      <c r="L2088">
        <v>202482</v>
      </c>
      <c r="M2088" s="114" t="s">
        <v>2203</v>
      </c>
      <c r="N2088" s="114" t="s">
        <v>660</v>
      </c>
      <c r="V2088" s="114" t="s">
        <v>2270</v>
      </c>
      <c r="W2088">
        <v>321266</v>
      </c>
    </row>
    <row r="2089" spans="7:23" ht="12.75">
      <c r="G2089">
        <v>285466</v>
      </c>
      <c r="H2089" s="114" t="s">
        <v>2202</v>
      </c>
      <c r="I2089" s="114" t="s">
        <v>660</v>
      </c>
      <c r="L2089">
        <v>202483</v>
      </c>
      <c r="M2089" s="114" t="s">
        <v>2206</v>
      </c>
      <c r="N2089" s="114" t="s">
        <v>660</v>
      </c>
      <c r="V2089" s="114" t="s">
        <v>2271</v>
      </c>
      <c r="W2089">
        <v>321466</v>
      </c>
    </row>
    <row r="2090" spans="7:23" ht="12.75">
      <c r="G2090">
        <v>202482</v>
      </c>
      <c r="H2090" s="114" t="s">
        <v>2203</v>
      </c>
      <c r="I2090" s="114" t="s">
        <v>660</v>
      </c>
      <c r="L2090">
        <v>202484</v>
      </c>
      <c r="M2090" s="114" t="s">
        <v>2207</v>
      </c>
      <c r="N2090" s="114" t="s">
        <v>660</v>
      </c>
      <c r="V2090" s="114" t="s">
        <v>2272</v>
      </c>
      <c r="W2090">
        <v>321667</v>
      </c>
    </row>
    <row r="2091" spans="7:23" ht="12.75">
      <c r="G2091">
        <v>202486</v>
      </c>
      <c r="H2091" s="114" t="s">
        <v>2204</v>
      </c>
      <c r="I2091" s="114" t="s">
        <v>660</v>
      </c>
      <c r="L2091">
        <v>202485</v>
      </c>
      <c r="M2091" s="114" t="s">
        <v>2208</v>
      </c>
      <c r="N2091" s="114" t="s">
        <v>660</v>
      </c>
      <c r="V2091" s="114" t="s">
        <v>2273</v>
      </c>
      <c r="W2091">
        <v>321267</v>
      </c>
    </row>
    <row r="2092" spans="7:23" ht="12.75">
      <c r="G2092">
        <v>202487</v>
      </c>
      <c r="H2092" s="114" t="s">
        <v>2205</v>
      </c>
      <c r="I2092" s="114" t="s">
        <v>660</v>
      </c>
      <c r="L2092">
        <v>202486</v>
      </c>
      <c r="M2092" s="114" t="s">
        <v>2204</v>
      </c>
      <c r="N2092" s="114" t="s">
        <v>660</v>
      </c>
      <c r="V2092" s="114" t="s">
        <v>2274</v>
      </c>
      <c r="W2092">
        <v>321866</v>
      </c>
    </row>
    <row r="2093" spans="7:23" ht="12.75">
      <c r="G2093">
        <v>202483</v>
      </c>
      <c r="H2093" s="114" t="s">
        <v>2206</v>
      </c>
      <c r="I2093" s="114" t="s">
        <v>660</v>
      </c>
      <c r="L2093">
        <v>202487</v>
      </c>
      <c r="M2093" s="114" t="s">
        <v>2205</v>
      </c>
      <c r="N2093" s="114" t="s">
        <v>660</v>
      </c>
      <c r="V2093" s="114" t="s">
        <v>2275</v>
      </c>
      <c r="W2093">
        <v>204887</v>
      </c>
    </row>
    <row r="2094" spans="7:23" ht="12.75">
      <c r="G2094">
        <v>202484</v>
      </c>
      <c r="H2094" s="114" t="s">
        <v>2207</v>
      </c>
      <c r="I2094" s="114" t="s">
        <v>660</v>
      </c>
      <c r="L2094">
        <v>202488</v>
      </c>
      <c r="M2094" s="114" t="s">
        <v>2209</v>
      </c>
      <c r="N2094" s="114" t="s">
        <v>660</v>
      </c>
      <c r="V2094" s="114" t="s">
        <v>2276</v>
      </c>
      <c r="W2094">
        <v>204889</v>
      </c>
    </row>
    <row r="2095" spans="7:23" ht="12.75">
      <c r="G2095">
        <v>202485</v>
      </c>
      <c r="H2095" s="114" t="s">
        <v>2208</v>
      </c>
      <c r="I2095" s="114" t="s">
        <v>660</v>
      </c>
      <c r="L2095">
        <v>202489</v>
      </c>
      <c r="M2095" s="114" t="s">
        <v>2210</v>
      </c>
      <c r="N2095" s="114" t="s">
        <v>660</v>
      </c>
      <c r="V2095" s="114" t="s">
        <v>2277</v>
      </c>
      <c r="W2095">
        <v>185871</v>
      </c>
    </row>
    <row r="2096" spans="7:23" ht="12.75">
      <c r="G2096">
        <v>202488</v>
      </c>
      <c r="H2096" s="114" t="s">
        <v>2209</v>
      </c>
      <c r="I2096" s="114" t="s">
        <v>660</v>
      </c>
      <c r="L2096">
        <v>204066</v>
      </c>
      <c r="M2096" s="114" t="s">
        <v>3762</v>
      </c>
      <c r="N2096" s="114" t="s">
        <v>658</v>
      </c>
      <c r="V2096" s="114" t="s">
        <v>2278</v>
      </c>
      <c r="W2096">
        <v>204881</v>
      </c>
    </row>
    <row r="2097" spans="7:23" ht="12.75">
      <c r="G2097">
        <v>202489</v>
      </c>
      <c r="H2097" s="114" t="s">
        <v>2210</v>
      </c>
      <c r="I2097" s="114" t="s">
        <v>660</v>
      </c>
      <c r="L2097">
        <v>204069</v>
      </c>
      <c r="M2097" s="114" t="s">
        <v>1841</v>
      </c>
      <c r="N2097" s="114" t="s">
        <v>677</v>
      </c>
      <c r="V2097" s="114" t="s">
        <v>2279</v>
      </c>
      <c r="W2097">
        <v>205070</v>
      </c>
    </row>
    <row r="2098" spans="7:23" ht="12.75">
      <c r="G2098">
        <v>66068</v>
      </c>
      <c r="H2098" s="114" t="s">
        <v>2211</v>
      </c>
      <c r="I2098" s="114" t="s">
        <v>660</v>
      </c>
      <c r="L2098">
        <v>204277</v>
      </c>
      <c r="M2098" s="114" t="s">
        <v>3564</v>
      </c>
      <c r="N2098" s="114" t="s">
        <v>658</v>
      </c>
      <c r="V2098" s="114" t="s">
        <v>2280</v>
      </c>
      <c r="W2098">
        <v>205071</v>
      </c>
    </row>
    <row r="2099" spans="7:23" ht="12.75">
      <c r="G2099">
        <v>66067</v>
      </c>
      <c r="H2099" s="114" t="s">
        <v>2212</v>
      </c>
      <c r="I2099" s="114" t="s">
        <v>660</v>
      </c>
      <c r="L2099">
        <v>204280</v>
      </c>
      <c r="M2099" s="114" t="s">
        <v>1639</v>
      </c>
      <c r="N2099" s="114" t="s">
        <v>677</v>
      </c>
      <c r="V2099" s="114" t="s">
        <v>2281</v>
      </c>
      <c r="W2099">
        <v>185872</v>
      </c>
    </row>
    <row r="2100" spans="7:23" ht="12.75">
      <c r="G2100">
        <v>66086</v>
      </c>
      <c r="H2100" s="114" t="s">
        <v>2213</v>
      </c>
      <c r="I2100" s="114" t="s">
        <v>660</v>
      </c>
      <c r="L2100">
        <v>204468</v>
      </c>
      <c r="M2100" s="114" t="s">
        <v>1986</v>
      </c>
      <c r="N2100" s="114" t="s">
        <v>660</v>
      </c>
      <c r="V2100" s="114" t="s">
        <v>2282</v>
      </c>
      <c r="W2100">
        <v>185873</v>
      </c>
    </row>
    <row r="2101" spans="7:23" ht="12.75">
      <c r="G2101">
        <v>66088</v>
      </c>
      <c r="H2101" s="114" t="s">
        <v>2214</v>
      </c>
      <c r="I2101" s="114" t="s">
        <v>660</v>
      </c>
      <c r="L2101">
        <v>204469</v>
      </c>
      <c r="M2101" s="114" t="s">
        <v>2117</v>
      </c>
      <c r="N2101" s="114" t="s">
        <v>660</v>
      </c>
      <c r="V2101" s="114" t="s">
        <v>2283</v>
      </c>
      <c r="W2101">
        <v>205073</v>
      </c>
    </row>
    <row r="2102" spans="7:23" ht="12.75">
      <c r="G2102">
        <v>66089</v>
      </c>
      <c r="H2102" s="114" t="s">
        <v>2215</v>
      </c>
      <c r="I2102" s="114" t="s">
        <v>660</v>
      </c>
      <c r="L2102">
        <v>204667</v>
      </c>
      <c r="M2102" s="114" t="s">
        <v>2182</v>
      </c>
      <c r="N2102" s="114" t="s">
        <v>660</v>
      </c>
      <c r="V2102" s="114" t="s">
        <v>2284</v>
      </c>
      <c r="W2102">
        <v>205074</v>
      </c>
    </row>
    <row r="2103" spans="7:23" ht="12.75">
      <c r="G2103">
        <v>142674</v>
      </c>
      <c r="H2103" s="114" t="s">
        <v>2216</v>
      </c>
      <c r="I2103" s="114" t="s">
        <v>660</v>
      </c>
      <c r="L2103">
        <v>204671</v>
      </c>
      <c r="M2103" s="114" t="s">
        <v>2179</v>
      </c>
      <c r="N2103" s="114" t="s">
        <v>660</v>
      </c>
      <c r="V2103" s="114" t="s">
        <v>2084</v>
      </c>
      <c r="W2103">
        <v>27877</v>
      </c>
    </row>
    <row r="2104" spans="7:23" ht="12.75">
      <c r="G2104">
        <v>142676</v>
      </c>
      <c r="H2104" s="114" t="s">
        <v>2217</v>
      </c>
      <c r="I2104" s="114" t="s">
        <v>660</v>
      </c>
      <c r="L2104">
        <v>204673</v>
      </c>
      <c r="M2104" s="114" t="s">
        <v>2180</v>
      </c>
      <c r="N2104" s="114" t="s">
        <v>660</v>
      </c>
      <c r="V2104" s="114" t="s">
        <v>2285</v>
      </c>
      <c r="W2104">
        <v>27878</v>
      </c>
    </row>
    <row r="2105" spans="7:23" ht="12.75">
      <c r="G2105">
        <v>66084</v>
      </c>
      <c r="H2105" s="114" t="s">
        <v>2218</v>
      </c>
      <c r="I2105" s="114" t="s">
        <v>660</v>
      </c>
      <c r="L2105">
        <v>204675</v>
      </c>
      <c r="M2105" s="114" t="s">
        <v>2181</v>
      </c>
      <c r="N2105" s="114" t="s">
        <v>660</v>
      </c>
      <c r="V2105" s="114" t="s">
        <v>2286</v>
      </c>
      <c r="W2105">
        <v>27876</v>
      </c>
    </row>
    <row r="2106" spans="7:23" ht="12.75">
      <c r="G2106">
        <v>201470</v>
      </c>
      <c r="H2106" s="114" t="s">
        <v>2219</v>
      </c>
      <c r="I2106" s="114" t="s">
        <v>660</v>
      </c>
      <c r="L2106">
        <v>204881</v>
      </c>
      <c r="M2106" s="114" t="s">
        <v>2278</v>
      </c>
      <c r="N2106" s="114" t="s">
        <v>660</v>
      </c>
      <c r="V2106" s="114" t="s">
        <v>2287</v>
      </c>
      <c r="W2106">
        <v>27879</v>
      </c>
    </row>
    <row r="2107" spans="7:23" ht="12.75">
      <c r="G2107">
        <v>201469</v>
      </c>
      <c r="H2107" s="114" t="s">
        <v>2220</v>
      </c>
      <c r="I2107" s="114" t="s">
        <v>660</v>
      </c>
      <c r="L2107">
        <v>204884</v>
      </c>
      <c r="M2107" s="114" t="s">
        <v>2118</v>
      </c>
      <c r="N2107" s="114" t="s">
        <v>660</v>
      </c>
      <c r="V2107" s="114" t="s">
        <v>2288</v>
      </c>
      <c r="W2107">
        <v>46902</v>
      </c>
    </row>
    <row r="2108" spans="7:23" ht="12.75">
      <c r="G2108">
        <v>201468</v>
      </c>
      <c r="H2108" s="114" t="s">
        <v>2221</v>
      </c>
      <c r="I2108" s="114" t="s">
        <v>660</v>
      </c>
      <c r="L2108">
        <v>204887</v>
      </c>
      <c r="M2108" s="114" t="s">
        <v>2275</v>
      </c>
      <c r="N2108" s="114" t="s">
        <v>660</v>
      </c>
      <c r="V2108" s="114" t="s">
        <v>2289</v>
      </c>
      <c r="W2108">
        <v>24268</v>
      </c>
    </row>
    <row r="2109" spans="7:23" ht="12.75">
      <c r="G2109">
        <v>201467</v>
      </c>
      <c r="H2109" s="114" t="s">
        <v>2222</v>
      </c>
      <c r="I2109" s="114" t="s">
        <v>660</v>
      </c>
      <c r="L2109">
        <v>204889</v>
      </c>
      <c r="M2109" s="114" t="s">
        <v>2276</v>
      </c>
      <c r="N2109" s="114" t="s">
        <v>660</v>
      </c>
      <c r="V2109" s="114" t="s">
        <v>2290</v>
      </c>
      <c r="W2109">
        <v>60119</v>
      </c>
    </row>
    <row r="2110" spans="7:23" ht="12.75">
      <c r="G2110">
        <v>201466</v>
      </c>
      <c r="H2110" s="114" t="s">
        <v>2223</v>
      </c>
      <c r="I2110" s="114" t="s">
        <v>660</v>
      </c>
      <c r="L2110">
        <v>205070</v>
      </c>
      <c r="M2110" s="114" t="s">
        <v>2279</v>
      </c>
      <c r="N2110" s="114" t="s">
        <v>660</v>
      </c>
      <c r="V2110" s="114" t="s">
        <v>2087</v>
      </c>
      <c r="W2110">
        <v>59966</v>
      </c>
    </row>
    <row r="2111" spans="7:23" ht="12.75">
      <c r="G2111">
        <v>201473</v>
      </c>
      <c r="H2111" s="114" t="s">
        <v>2224</v>
      </c>
      <c r="I2111" s="114" t="s">
        <v>660</v>
      </c>
      <c r="L2111">
        <v>205071</v>
      </c>
      <c r="M2111" s="114" t="s">
        <v>2280</v>
      </c>
      <c r="N2111" s="114" t="s">
        <v>660</v>
      </c>
      <c r="V2111" s="114" t="s">
        <v>2291</v>
      </c>
      <c r="W2111">
        <v>59967</v>
      </c>
    </row>
    <row r="2112" spans="7:23" ht="12.75">
      <c r="G2112">
        <v>201472</v>
      </c>
      <c r="H2112" s="114" t="s">
        <v>2225</v>
      </c>
      <c r="I2112" s="114" t="s">
        <v>660</v>
      </c>
      <c r="L2112">
        <v>205073</v>
      </c>
      <c r="M2112" s="114" t="s">
        <v>2283</v>
      </c>
      <c r="N2112" s="114" t="s">
        <v>660</v>
      </c>
      <c r="V2112" s="114" t="s">
        <v>2292</v>
      </c>
      <c r="W2112">
        <v>59968</v>
      </c>
    </row>
    <row r="2113" spans="7:23" ht="12.75">
      <c r="G2113">
        <v>201471</v>
      </c>
      <c r="H2113" s="114" t="s">
        <v>2226</v>
      </c>
      <c r="I2113" s="114" t="s">
        <v>660</v>
      </c>
      <c r="L2113">
        <v>205074</v>
      </c>
      <c r="M2113" s="114" t="s">
        <v>2284</v>
      </c>
      <c r="N2113" s="114" t="s">
        <v>660</v>
      </c>
      <c r="V2113" s="114" t="s">
        <v>2293</v>
      </c>
      <c r="W2113">
        <v>59969</v>
      </c>
    </row>
    <row r="2114" spans="7:23" ht="12.75">
      <c r="G2114">
        <v>201474</v>
      </c>
      <c r="H2114" s="114" t="s">
        <v>2227</v>
      </c>
      <c r="I2114" s="114" t="s">
        <v>660</v>
      </c>
      <c r="L2114">
        <v>205075</v>
      </c>
      <c r="M2114" s="114" t="s">
        <v>2100</v>
      </c>
      <c r="N2114" s="114" t="s">
        <v>661</v>
      </c>
      <c r="V2114" s="114" t="s">
        <v>2294</v>
      </c>
      <c r="W2114">
        <v>59970</v>
      </c>
    </row>
    <row r="2115" spans="7:23" ht="12.75">
      <c r="G2115">
        <v>201475</v>
      </c>
      <c r="H2115" s="114" t="s">
        <v>2228</v>
      </c>
      <c r="I2115" s="114" t="s">
        <v>660</v>
      </c>
      <c r="L2115">
        <v>205076</v>
      </c>
      <c r="M2115" s="114" t="s">
        <v>2101</v>
      </c>
      <c r="N2115" s="114" t="s">
        <v>661</v>
      </c>
      <c r="V2115" s="114" t="s">
        <v>2295</v>
      </c>
      <c r="W2115">
        <v>59971</v>
      </c>
    </row>
    <row r="2116" spans="7:23" ht="12.75">
      <c r="G2116">
        <v>30880</v>
      </c>
      <c r="H2116" s="114" t="s">
        <v>2229</v>
      </c>
      <c r="I2116" s="114" t="s">
        <v>660</v>
      </c>
      <c r="L2116">
        <v>205077</v>
      </c>
      <c r="M2116" s="114" t="s">
        <v>2102</v>
      </c>
      <c r="N2116" s="114" t="s">
        <v>661</v>
      </c>
      <c r="V2116" s="114" t="s">
        <v>2296</v>
      </c>
      <c r="W2116">
        <v>60068</v>
      </c>
    </row>
    <row r="2117" spans="7:23" ht="12.75">
      <c r="G2117">
        <v>30881</v>
      </c>
      <c r="H2117" s="114" t="s">
        <v>2230</v>
      </c>
      <c r="I2117" s="114" t="s">
        <v>660</v>
      </c>
      <c r="L2117">
        <v>205078</v>
      </c>
      <c r="M2117" s="114" t="s">
        <v>2103</v>
      </c>
      <c r="N2117" s="114" t="s">
        <v>661</v>
      </c>
      <c r="V2117" s="114" t="s">
        <v>2297</v>
      </c>
      <c r="W2117">
        <v>60069</v>
      </c>
    </row>
    <row r="2118" spans="7:23" ht="12.75">
      <c r="G2118">
        <v>55667</v>
      </c>
      <c r="H2118" s="114" t="s">
        <v>2231</v>
      </c>
      <c r="I2118" s="114" t="s">
        <v>660</v>
      </c>
      <c r="L2118">
        <v>205079</v>
      </c>
      <c r="M2118" s="114" t="s">
        <v>2104</v>
      </c>
      <c r="N2118" s="114" t="s">
        <v>661</v>
      </c>
      <c r="V2118" s="114" t="s">
        <v>2298</v>
      </c>
      <c r="W2118">
        <v>60071</v>
      </c>
    </row>
    <row r="2119" spans="7:23" ht="12.75">
      <c r="G2119">
        <v>142682</v>
      </c>
      <c r="H2119" s="114" t="s">
        <v>2232</v>
      </c>
      <c r="I2119" s="114" t="s">
        <v>660</v>
      </c>
      <c r="L2119">
        <v>205080</v>
      </c>
      <c r="M2119" s="114" t="s">
        <v>2105</v>
      </c>
      <c r="N2119" s="114" t="s">
        <v>661</v>
      </c>
      <c r="V2119" s="114" t="s">
        <v>2299</v>
      </c>
      <c r="W2119">
        <v>145470</v>
      </c>
    </row>
    <row r="2120" spans="7:23" ht="12.75">
      <c r="G2120">
        <v>142684</v>
      </c>
      <c r="H2120" s="114" t="s">
        <v>2233</v>
      </c>
      <c r="I2120" s="114" t="s">
        <v>660</v>
      </c>
      <c r="L2120">
        <v>205081</v>
      </c>
      <c r="M2120" s="114" t="s">
        <v>2106</v>
      </c>
      <c r="N2120" s="114" t="s">
        <v>661</v>
      </c>
      <c r="V2120" s="114" t="s">
        <v>2300</v>
      </c>
      <c r="W2120">
        <v>145471</v>
      </c>
    </row>
    <row r="2121" spans="7:23" ht="12.75">
      <c r="G2121">
        <v>142866</v>
      </c>
      <c r="H2121" s="114" t="s">
        <v>1985</v>
      </c>
      <c r="I2121" s="114" t="s">
        <v>660</v>
      </c>
      <c r="L2121">
        <v>205082</v>
      </c>
      <c r="M2121" s="114" t="s">
        <v>2107</v>
      </c>
      <c r="N2121" s="114" t="s">
        <v>661</v>
      </c>
      <c r="V2121" s="114" t="s">
        <v>2301</v>
      </c>
      <c r="W2121">
        <v>145472</v>
      </c>
    </row>
    <row r="2122" spans="7:23" ht="12.75">
      <c r="G2122">
        <v>28279</v>
      </c>
      <c r="H2122" s="114" t="s">
        <v>2234</v>
      </c>
      <c r="I2122" s="114" t="s">
        <v>660</v>
      </c>
      <c r="L2122">
        <v>205083</v>
      </c>
      <c r="M2122" s="114" t="s">
        <v>2108</v>
      </c>
      <c r="N2122" s="114" t="s">
        <v>661</v>
      </c>
      <c r="V2122" s="114" t="s">
        <v>2302</v>
      </c>
      <c r="W2122">
        <v>161468</v>
      </c>
    </row>
    <row r="2123" spans="7:23" ht="12.75">
      <c r="G2123">
        <v>63941</v>
      </c>
      <c r="H2123" s="114" t="s">
        <v>2235</v>
      </c>
      <c r="I2123" s="114" t="s">
        <v>660</v>
      </c>
      <c r="L2123">
        <v>205084</v>
      </c>
      <c r="M2123" s="114" t="s">
        <v>2109</v>
      </c>
      <c r="N2123" s="114" t="s">
        <v>661</v>
      </c>
      <c r="V2123" s="114" t="s">
        <v>2303</v>
      </c>
      <c r="W2123">
        <v>161469</v>
      </c>
    </row>
    <row r="2124" spans="7:23" ht="12.75">
      <c r="G2124">
        <v>63942</v>
      </c>
      <c r="H2124" s="114" t="s">
        <v>2236</v>
      </c>
      <c r="I2124" s="114" t="s">
        <v>660</v>
      </c>
      <c r="L2124">
        <v>205085</v>
      </c>
      <c r="M2124" s="114" t="s">
        <v>2110</v>
      </c>
      <c r="N2124" s="114" t="s">
        <v>661</v>
      </c>
      <c r="V2124" s="114" t="s">
        <v>2304</v>
      </c>
      <c r="W2124">
        <v>161470</v>
      </c>
    </row>
    <row r="2125" spans="7:23" ht="12.75">
      <c r="G2125">
        <v>63943</v>
      </c>
      <c r="H2125" s="114" t="s">
        <v>2237</v>
      </c>
      <c r="I2125" s="114" t="s">
        <v>660</v>
      </c>
      <c r="L2125">
        <v>205087</v>
      </c>
      <c r="M2125" s="114" t="s">
        <v>2111</v>
      </c>
      <c r="N2125" s="114" t="s">
        <v>661</v>
      </c>
      <c r="V2125" s="114" t="s">
        <v>2305</v>
      </c>
      <c r="W2125">
        <v>60073</v>
      </c>
    </row>
    <row r="2126" spans="7:23" ht="12.75">
      <c r="G2126">
        <v>142870</v>
      </c>
      <c r="H2126" s="114" t="s">
        <v>2238</v>
      </c>
      <c r="I2126" s="114" t="s">
        <v>660</v>
      </c>
      <c r="L2126">
        <v>205088</v>
      </c>
      <c r="M2126" s="114" t="s">
        <v>2112</v>
      </c>
      <c r="N2126" s="114" t="s">
        <v>661</v>
      </c>
      <c r="V2126" s="114" t="s">
        <v>2306</v>
      </c>
      <c r="W2126">
        <v>60075</v>
      </c>
    </row>
    <row r="2127" spans="7:23" ht="12.75">
      <c r="G2127">
        <v>142872</v>
      </c>
      <c r="H2127" s="114" t="s">
        <v>2239</v>
      </c>
      <c r="I2127" s="114" t="s">
        <v>660</v>
      </c>
      <c r="L2127">
        <v>205268</v>
      </c>
      <c r="M2127" s="114" t="s">
        <v>3710</v>
      </c>
      <c r="N2127" s="114" t="s">
        <v>658</v>
      </c>
      <c r="V2127" s="114" t="s">
        <v>2305</v>
      </c>
      <c r="W2127">
        <v>60076</v>
      </c>
    </row>
    <row r="2128" spans="7:23" ht="12.75">
      <c r="G2128">
        <v>142874</v>
      </c>
      <c r="H2128" s="114" t="s">
        <v>1985</v>
      </c>
      <c r="I2128" s="114" t="s">
        <v>660</v>
      </c>
      <c r="L2128">
        <v>205271</v>
      </c>
      <c r="M2128" s="114" t="s">
        <v>1788</v>
      </c>
      <c r="N2128" s="114" t="s">
        <v>677</v>
      </c>
      <c r="V2128" s="114" t="s">
        <v>2307</v>
      </c>
      <c r="W2128">
        <v>60077</v>
      </c>
    </row>
    <row r="2129" spans="7:23" ht="12.75">
      <c r="G2129">
        <v>63944</v>
      </c>
      <c r="H2129" s="114" t="s">
        <v>2240</v>
      </c>
      <c r="I2129" s="114" t="s">
        <v>660</v>
      </c>
      <c r="L2129">
        <v>205272</v>
      </c>
      <c r="M2129" s="114" t="s">
        <v>3709</v>
      </c>
      <c r="N2129" s="114" t="s">
        <v>658</v>
      </c>
      <c r="V2129" s="114" t="s">
        <v>2308</v>
      </c>
      <c r="W2129">
        <v>60078</v>
      </c>
    </row>
    <row r="2130" spans="7:23" ht="12.75">
      <c r="G2130">
        <v>163478</v>
      </c>
      <c r="H2130" s="114" t="s">
        <v>2241</v>
      </c>
      <c r="I2130" s="114" t="s">
        <v>660</v>
      </c>
      <c r="L2130">
        <v>205275</v>
      </c>
      <c r="M2130" s="114" t="s">
        <v>1787</v>
      </c>
      <c r="N2130" s="114" t="s">
        <v>677</v>
      </c>
      <c r="V2130" s="114" t="s">
        <v>2309</v>
      </c>
      <c r="W2130">
        <v>65681</v>
      </c>
    </row>
    <row r="2131" spans="7:23" ht="12.75">
      <c r="G2131">
        <v>210881</v>
      </c>
      <c r="H2131" s="114" t="s">
        <v>2180</v>
      </c>
      <c r="I2131" s="114" t="s">
        <v>660</v>
      </c>
      <c r="L2131">
        <v>205468</v>
      </c>
      <c r="M2131" s="114" t="s">
        <v>2328</v>
      </c>
      <c r="N2131" s="114" t="s">
        <v>660</v>
      </c>
      <c r="V2131" s="114" t="s">
        <v>2310</v>
      </c>
      <c r="W2131">
        <v>161478</v>
      </c>
    </row>
    <row r="2132" spans="7:23" ht="12.75">
      <c r="G2132">
        <v>210879</v>
      </c>
      <c r="H2132" s="114" t="s">
        <v>2242</v>
      </c>
      <c r="I2132" s="114" t="s">
        <v>660</v>
      </c>
      <c r="L2132">
        <v>205470</v>
      </c>
      <c r="M2132" s="114" t="s">
        <v>2329</v>
      </c>
      <c r="N2132" s="114" t="s">
        <v>660</v>
      </c>
      <c r="V2132" s="114" t="s">
        <v>2311</v>
      </c>
      <c r="W2132">
        <v>161480</v>
      </c>
    </row>
    <row r="2133" spans="7:23" ht="12.75">
      <c r="G2133">
        <v>210883</v>
      </c>
      <c r="H2133" s="114" t="s">
        <v>2181</v>
      </c>
      <c r="I2133" s="114" t="s">
        <v>660</v>
      </c>
      <c r="L2133">
        <v>205471</v>
      </c>
      <c r="M2133" s="114" t="s">
        <v>2330</v>
      </c>
      <c r="N2133" s="114" t="s">
        <v>660</v>
      </c>
      <c r="V2133" s="114" t="s">
        <v>2312</v>
      </c>
      <c r="W2133">
        <v>60117</v>
      </c>
    </row>
    <row r="2134" spans="7:23" ht="12.75">
      <c r="G2134">
        <v>210885</v>
      </c>
      <c r="H2134" s="114" t="s">
        <v>2243</v>
      </c>
      <c r="I2134" s="114" t="s">
        <v>660</v>
      </c>
      <c r="L2134">
        <v>205909</v>
      </c>
      <c r="M2134" s="114" t="s">
        <v>3133</v>
      </c>
      <c r="N2134" s="114" t="s">
        <v>658</v>
      </c>
      <c r="V2134" s="114" t="s">
        <v>2313</v>
      </c>
      <c r="W2134">
        <v>65698</v>
      </c>
    </row>
    <row r="2135" spans="7:23" ht="12.75">
      <c r="G2135">
        <v>28282</v>
      </c>
      <c r="H2135" s="114" t="s">
        <v>2244</v>
      </c>
      <c r="I2135" s="114" t="s">
        <v>660</v>
      </c>
      <c r="L2135">
        <v>205912</v>
      </c>
      <c r="M2135" s="114" t="s">
        <v>1162</v>
      </c>
      <c r="N2135" s="114" t="s">
        <v>677</v>
      </c>
      <c r="V2135" s="114" t="s">
        <v>2314</v>
      </c>
      <c r="W2135">
        <v>176066</v>
      </c>
    </row>
    <row r="2136" spans="7:23" ht="12.75">
      <c r="G2136">
        <v>55868</v>
      </c>
      <c r="H2136" s="114" t="s">
        <v>2245</v>
      </c>
      <c r="I2136" s="114" t="s">
        <v>660</v>
      </c>
      <c r="L2136">
        <v>205913</v>
      </c>
      <c r="M2136" s="114" t="s">
        <v>3280</v>
      </c>
      <c r="N2136" s="114" t="s">
        <v>658</v>
      </c>
      <c r="V2136" s="114" t="s">
        <v>2315</v>
      </c>
      <c r="W2136">
        <v>60085</v>
      </c>
    </row>
    <row r="2137" spans="7:23" ht="12.75">
      <c r="G2137">
        <v>55869</v>
      </c>
      <c r="H2137" s="114" t="s">
        <v>2246</v>
      </c>
      <c r="I2137" s="114" t="s">
        <v>660</v>
      </c>
      <c r="L2137">
        <v>205916</v>
      </c>
      <c r="M2137" s="114" t="s">
        <v>1325</v>
      </c>
      <c r="N2137" s="114" t="s">
        <v>677</v>
      </c>
      <c r="V2137" s="114" t="s">
        <v>2316</v>
      </c>
      <c r="W2137">
        <v>27572</v>
      </c>
    </row>
    <row r="2138" spans="7:23" ht="12.75">
      <c r="G2138">
        <v>55870</v>
      </c>
      <c r="H2138" s="114" t="s">
        <v>2247</v>
      </c>
      <c r="I2138" s="114" t="s">
        <v>660</v>
      </c>
      <c r="L2138">
        <v>205917</v>
      </c>
      <c r="M2138" s="114" t="s">
        <v>3427</v>
      </c>
      <c r="N2138" s="114" t="s">
        <v>658</v>
      </c>
      <c r="V2138" s="114" t="s">
        <v>2317</v>
      </c>
      <c r="W2138">
        <v>27578</v>
      </c>
    </row>
    <row r="2139" spans="7:23" ht="12.75">
      <c r="G2139">
        <v>142880</v>
      </c>
      <c r="H2139" s="114" t="s">
        <v>2248</v>
      </c>
      <c r="I2139" s="114" t="s">
        <v>660</v>
      </c>
      <c r="L2139">
        <v>205920</v>
      </c>
      <c r="M2139" s="114" t="s">
        <v>1488</v>
      </c>
      <c r="N2139" s="114" t="s">
        <v>677</v>
      </c>
      <c r="V2139" s="114" t="s">
        <v>2318</v>
      </c>
      <c r="W2139">
        <v>72466</v>
      </c>
    </row>
    <row r="2140" spans="7:23" ht="12.75">
      <c r="G2140">
        <v>142882</v>
      </c>
      <c r="H2140" s="114" t="s">
        <v>2249</v>
      </c>
      <c r="I2140" s="114" t="s">
        <v>660</v>
      </c>
      <c r="L2140">
        <v>207067</v>
      </c>
      <c r="M2140" s="114" t="s">
        <v>3751</v>
      </c>
      <c r="N2140" s="114" t="s">
        <v>658</v>
      </c>
      <c r="V2140" s="114" t="s">
        <v>2319</v>
      </c>
      <c r="W2140">
        <v>27570</v>
      </c>
    </row>
    <row r="2141" spans="7:23" ht="12.75">
      <c r="G2141">
        <v>55871</v>
      </c>
      <c r="H2141" s="114" t="s">
        <v>2250</v>
      </c>
      <c r="I2141" s="114" t="s">
        <v>660</v>
      </c>
      <c r="L2141">
        <v>207070</v>
      </c>
      <c r="M2141" s="114" t="s">
        <v>1830</v>
      </c>
      <c r="N2141" s="114" t="s">
        <v>677</v>
      </c>
      <c r="V2141" s="114" t="s">
        <v>2320</v>
      </c>
      <c r="W2141">
        <v>49872</v>
      </c>
    </row>
    <row r="2142" spans="7:23" ht="12.75">
      <c r="G2142">
        <v>219477</v>
      </c>
      <c r="H2142" s="114" t="s">
        <v>2251</v>
      </c>
      <c r="I2142" s="114" t="s">
        <v>660</v>
      </c>
      <c r="L2142">
        <v>207266</v>
      </c>
      <c r="M2142" s="114" t="s">
        <v>3755</v>
      </c>
      <c r="N2142" s="114" t="s">
        <v>658</v>
      </c>
      <c r="V2142" s="114" t="s">
        <v>2321</v>
      </c>
      <c r="W2142">
        <v>60112</v>
      </c>
    </row>
    <row r="2143" spans="7:23" ht="12.75">
      <c r="G2143">
        <v>219480</v>
      </c>
      <c r="H2143" s="114" t="s">
        <v>2252</v>
      </c>
      <c r="I2143" s="114" t="s">
        <v>660</v>
      </c>
      <c r="L2143">
        <v>207269</v>
      </c>
      <c r="M2143" s="114" t="s">
        <v>1834</v>
      </c>
      <c r="N2143" s="114" t="s">
        <v>677</v>
      </c>
      <c r="V2143" s="114" t="s">
        <v>2322</v>
      </c>
      <c r="W2143">
        <v>60113</v>
      </c>
    </row>
    <row r="2144" spans="7:23" ht="12.75">
      <c r="G2144">
        <v>219482</v>
      </c>
      <c r="H2144" s="114" t="s">
        <v>2253</v>
      </c>
      <c r="I2144" s="114" t="s">
        <v>660</v>
      </c>
      <c r="L2144">
        <v>207270</v>
      </c>
      <c r="M2144" s="114" t="s">
        <v>3754</v>
      </c>
      <c r="N2144" s="114" t="s">
        <v>658</v>
      </c>
      <c r="V2144" s="114" t="s">
        <v>2323</v>
      </c>
      <c r="W2144">
        <v>49873</v>
      </c>
    </row>
    <row r="2145" spans="7:23" ht="12.75">
      <c r="G2145">
        <v>219485</v>
      </c>
      <c r="H2145" s="114" t="s">
        <v>2254</v>
      </c>
      <c r="I2145" s="114" t="s">
        <v>660</v>
      </c>
      <c r="L2145">
        <v>207273</v>
      </c>
      <c r="M2145" s="114" t="s">
        <v>1833</v>
      </c>
      <c r="N2145" s="114" t="s">
        <v>677</v>
      </c>
      <c r="V2145" s="114" t="s">
        <v>2324</v>
      </c>
      <c r="W2145">
        <v>72467</v>
      </c>
    </row>
    <row r="2146" spans="7:23" ht="12.75">
      <c r="G2146">
        <v>219487</v>
      </c>
      <c r="H2146" s="114" t="s">
        <v>2255</v>
      </c>
      <c r="I2146" s="114" t="s">
        <v>660</v>
      </c>
      <c r="L2146">
        <v>210879</v>
      </c>
      <c r="M2146" s="114" t="s">
        <v>2242</v>
      </c>
      <c r="N2146" s="114" t="s">
        <v>660</v>
      </c>
      <c r="V2146" s="114" t="s">
        <v>2324</v>
      </c>
      <c r="W2146">
        <v>49871</v>
      </c>
    </row>
    <row r="2147" spans="7:23" ht="12.75">
      <c r="G2147">
        <v>219488</v>
      </c>
      <c r="H2147" s="114" t="s">
        <v>2256</v>
      </c>
      <c r="I2147" s="114" t="s">
        <v>660</v>
      </c>
      <c r="L2147">
        <v>210881</v>
      </c>
      <c r="M2147" s="114" t="s">
        <v>2180</v>
      </c>
      <c r="N2147" s="114" t="s">
        <v>660</v>
      </c>
      <c r="V2147" s="114" t="s">
        <v>2325</v>
      </c>
      <c r="W2147">
        <v>27568</v>
      </c>
    </row>
    <row r="2148" spans="7:23" ht="12.75">
      <c r="G2148">
        <v>220668</v>
      </c>
      <c r="H2148" s="114" t="s">
        <v>2257</v>
      </c>
      <c r="I2148" s="114" t="s">
        <v>660</v>
      </c>
      <c r="L2148">
        <v>210883</v>
      </c>
      <c r="M2148" s="114" t="s">
        <v>2181</v>
      </c>
      <c r="N2148" s="114" t="s">
        <v>660</v>
      </c>
      <c r="V2148" s="114" t="s">
        <v>2326</v>
      </c>
      <c r="W2148">
        <v>171268</v>
      </c>
    </row>
    <row r="2149" spans="7:23" ht="12.75">
      <c r="G2149">
        <v>289069</v>
      </c>
      <c r="H2149" s="114" t="s">
        <v>2258</v>
      </c>
      <c r="I2149" s="114" t="s">
        <v>660</v>
      </c>
      <c r="L2149">
        <v>210885</v>
      </c>
      <c r="M2149" s="114" t="s">
        <v>2243</v>
      </c>
      <c r="N2149" s="114" t="s">
        <v>660</v>
      </c>
      <c r="V2149" s="114" t="s">
        <v>2327</v>
      </c>
      <c r="W2149">
        <v>171269</v>
      </c>
    </row>
    <row r="2150" spans="7:23" ht="12.75">
      <c r="G2150">
        <v>289070</v>
      </c>
      <c r="H2150" s="114" t="s">
        <v>2259</v>
      </c>
      <c r="I2150" s="114" t="s">
        <v>660</v>
      </c>
      <c r="L2150">
        <v>211666</v>
      </c>
      <c r="M2150" s="114" t="s">
        <v>2135</v>
      </c>
      <c r="N2150" s="114" t="s">
        <v>660</v>
      </c>
      <c r="V2150" s="114" t="s">
        <v>2328</v>
      </c>
      <c r="W2150">
        <v>205468</v>
      </c>
    </row>
    <row r="2151" spans="7:23" ht="12.75">
      <c r="G2151">
        <v>289071</v>
      </c>
      <c r="H2151" s="114" t="s">
        <v>2260</v>
      </c>
      <c r="I2151" s="114" t="s">
        <v>660</v>
      </c>
      <c r="L2151">
        <v>211669</v>
      </c>
      <c r="M2151" s="114" t="s">
        <v>2136</v>
      </c>
      <c r="N2151" s="114" t="s">
        <v>660</v>
      </c>
      <c r="V2151" s="114" t="s">
        <v>2329</v>
      </c>
      <c r="W2151">
        <v>205470</v>
      </c>
    </row>
    <row r="2152" spans="7:23" ht="12.75">
      <c r="G2152">
        <v>289073</v>
      </c>
      <c r="H2152" s="114" t="s">
        <v>2261</v>
      </c>
      <c r="I2152" s="114" t="s">
        <v>660</v>
      </c>
      <c r="L2152">
        <v>211670</v>
      </c>
      <c r="M2152" s="114" t="s">
        <v>2127</v>
      </c>
      <c r="N2152" s="114" t="s">
        <v>660</v>
      </c>
      <c r="V2152" s="114" t="s">
        <v>2330</v>
      </c>
      <c r="W2152">
        <v>205471</v>
      </c>
    </row>
    <row r="2153" spans="7:23" ht="12.75">
      <c r="G2153">
        <v>289075</v>
      </c>
      <c r="H2153" s="114" t="s">
        <v>2262</v>
      </c>
      <c r="I2153" s="114" t="s">
        <v>660</v>
      </c>
      <c r="L2153">
        <v>211671</v>
      </c>
      <c r="M2153" s="114" t="s">
        <v>2132</v>
      </c>
      <c r="N2153" s="114" t="s">
        <v>660</v>
      </c>
      <c r="V2153" s="114" t="s">
        <v>2331</v>
      </c>
      <c r="W2153">
        <v>57493</v>
      </c>
    </row>
    <row r="2154" spans="7:23" ht="12.75">
      <c r="G2154">
        <v>289079</v>
      </c>
      <c r="H2154" s="114" t="s">
        <v>2263</v>
      </c>
      <c r="I2154" s="114" t="s">
        <v>660</v>
      </c>
      <c r="L2154">
        <v>211672</v>
      </c>
      <c r="M2154" s="114" t="s">
        <v>2131</v>
      </c>
      <c r="N2154" s="114" t="s">
        <v>660</v>
      </c>
      <c r="V2154" s="114" t="s">
        <v>2332</v>
      </c>
      <c r="W2154">
        <v>57495</v>
      </c>
    </row>
    <row r="2155" spans="7:23" ht="12.75">
      <c r="G2155">
        <v>322069</v>
      </c>
      <c r="H2155" s="114" t="s">
        <v>2264</v>
      </c>
      <c r="I2155" s="114" t="s">
        <v>660</v>
      </c>
      <c r="L2155">
        <v>211673</v>
      </c>
      <c r="M2155" s="114" t="s">
        <v>2130</v>
      </c>
      <c r="N2155" s="114" t="s">
        <v>660</v>
      </c>
      <c r="V2155" s="114" t="s">
        <v>2316</v>
      </c>
      <c r="W2155">
        <v>57492</v>
      </c>
    </row>
    <row r="2156" spans="7:23" ht="12.75">
      <c r="G2156">
        <v>322068</v>
      </c>
      <c r="H2156" s="114" t="s">
        <v>2265</v>
      </c>
      <c r="I2156" s="114" t="s">
        <v>660</v>
      </c>
      <c r="L2156">
        <v>211675</v>
      </c>
      <c r="M2156" s="114" t="s">
        <v>2129</v>
      </c>
      <c r="N2156" s="114" t="s">
        <v>660</v>
      </c>
      <c r="V2156" s="114" t="s">
        <v>2333</v>
      </c>
      <c r="W2156">
        <v>57496</v>
      </c>
    </row>
    <row r="2157" spans="7:23" ht="12.75">
      <c r="G2157">
        <v>321068</v>
      </c>
      <c r="H2157" s="114" t="s">
        <v>2266</v>
      </c>
      <c r="I2157" s="114" t="s">
        <v>660</v>
      </c>
      <c r="L2157">
        <v>211677</v>
      </c>
      <c r="M2157" s="114" t="s">
        <v>2128</v>
      </c>
      <c r="N2157" s="114" t="s">
        <v>660</v>
      </c>
      <c r="V2157" s="114" t="s">
        <v>2334</v>
      </c>
      <c r="W2157">
        <v>57501</v>
      </c>
    </row>
    <row r="2158" spans="7:23" ht="12.75">
      <c r="G2158">
        <v>321272</v>
      </c>
      <c r="H2158" s="114" t="s">
        <v>2267</v>
      </c>
      <c r="I2158" s="114" t="s">
        <v>660</v>
      </c>
      <c r="L2158">
        <v>211681</v>
      </c>
      <c r="M2158" s="114" t="s">
        <v>2134</v>
      </c>
      <c r="N2158" s="114" t="s">
        <v>660</v>
      </c>
      <c r="V2158" s="114" t="s">
        <v>2317</v>
      </c>
      <c r="W2158">
        <v>57500</v>
      </c>
    </row>
    <row r="2159" spans="7:23" ht="12.75">
      <c r="G2159">
        <v>321070</v>
      </c>
      <c r="H2159" s="114" t="s">
        <v>2268</v>
      </c>
      <c r="I2159" s="114" t="s">
        <v>660</v>
      </c>
      <c r="L2159">
        <v>211682</v>
      </c>
      <c r="M2159" s="114" t="s">
        <v>2133</v>
      </c>
      <c r="N2159" s="114" t="s">
        <v>660</v>
      </c>
      <c r="V2159" s="114" t="s">
        <v>2335</v>
      </c>
      <c r="W2159">
        <v>57499</v>
      </c>
    </row>
    <row r="2160" spans="7:23" ht="12.75">
      <c r="G2160">
        <v>321273</v>
      </c>
      <c r="H2160" s="114" t="s">
        <v>2269</v>
      </c>
      <c r="I2160" s="114" t="s">
        <v>660</v>
      </c>
      <c r="L2160">
        <v>213667</v>
      </c>
      <c r="M2160" s="114" t="s">
        <v>3745</v>
      </c>
      <c r="N2160" s="114" t="s">
        <v>658</v>
      </c>
      <c r="V2160" s="114" t="s">
        <v>2336</v>
      </c>
      <c r="W2160">
        <v>57498</v>
      </c>
    </row>
    <row r="2161" spans="7:23" ht="12.75">
      <c r="G2161">
        <v>321266</v>
      </c>
      <c r="H2161" s="114" t="s">
        <v>2270</v>
      </c>
      <c r="I2161" s="114" t="s">
        <v>660</v>
      </c>
      <c r="L2161">
        <v>213670</v>
      </c>
      <c r="M2161" s="114" t="s">
        <v>1824</v>
      </c>
      <c r="N2161" s="114" t="s">
        <v>677</v>
      </c>
      <c r="V2161" s="114" t="s">
        <v>2337</v>
      </c>
      <c r="W2161">
        <v>72300</v>
      </c>
    </row>
    <row r="2162" spans="7:23" ht="12.75">
      <c r="G2162">
        <v>321466</v>
      </c>
      <c r="H2162" s="114" t="s">
        <v>2271</v>
      </c>
      <c r="I2162" s="114" t="s">
        <v>660</v>
      </c>
      <c r="L2162">
        <v>213867</v>
      </c>
      <c r="M2162" s="114" t="s">
        <v>3686</v>
      </c>
      <c r="N2162" s="114" t="s">
        <v>658</v>
      </c>
      <c r="V2162" s="114" t="s">
        <v>2338</v>
      </c>
      <c r="W2162">
        <v>57497</v>
      </c>
    </row>
    <row r="2163" spans="7:23" ht="12.75">
      <c r="G2163">
        <v>321667</v>
      </c>
      <c r="H2163" s="114" t="s">
        <v>2272</v>
      </c>
      <c r="I2163" s="114" t="s">
        <v>660</v>
      </c>
      <c r="L2163">
        <v>213870</v>
      </c>
      <c r="M2163" s="114" t="s">
        <v>1764</v>
      </c>
      <c r="N2163" s="114" t="s">
        <v>677</v>
      </c>
      <c r="V2163" s="114" t="s">
        <v>2339</v>
      </c>
      <c r="W2163">
        <v>27686</v>
      </c>
    </row>
    <row r="2164" spans="7:23" ht="12.75">
      <c r="G2164">
        <v>321267</v>
      </c>
      <c r="H2164" s="114" t="s">
        <v>2273</v>
      </c>
      <c r="I2164" s="114" t="s">
        <v>660</v>
      </c>
      <c r="L2164">
        <v>214267</v>
      </c>
      <c r="M2164" s="114" t="s">
        <v>3638</v>
      </c>
      <c r="N2164" s="114" t="s">
        <v>658</v>
      </c>
      <c r="V2164" s="114" t="s">
        <v>2340</v>
      </c>
      <c r="W2164">
        <v>60110</v>
      </c>
    </row>
    <row r="2165" spans="7:23" ht="12.75">
      <c r="G2165">
        <v>321866</v>
      </c>
      <c r="H2165" s="114" t="s">
        <v>2274</v>
      </c>
      <c r="I2165" s="114" t="s">
        <v>660</v>
      </c>
      <c r="L2165">
        <v>214270</v>
      </c>
      <c r="M2165" s="114" t="s">
        <v>1715</v>
      </c>
      <c r="N2165" s="114" t="s">
        <v>677</v>
      </c>
      <c r="V2165" s="114" t="s">
        <v>2341</v>
      </c>
      <c r="W2165">
        <v>60111</v>
      </c>
    </row>
    <row r="2166" spans="7:23" ht="12.75">
      <c r="G2166">
        <v>204887</v>
      </c>
      <c r="H2166" s="114" t="s">
        <v>2275</v>
      </c>
      <c r="I2166" s="114" t="s">
        <v>660</v>
      </c>
      <c r="L2166">
        <v>214867</v>
      </c>
      <c r="M2166" s="114" t="s">
        <v>3594</v>
      </c>
      <c r="N2166" s="114" t="s">
        <v>658</v>
      </c>
      <c r="V2166" s="114" t="s">
        <v>2342</v>
      </c>
      <c r="W2166">
        <v>65866</v>
      </c>
    </row>
    <row r="2167" spans="7:23" ht="12.75">
      <c r="G2167">
        <v>204889</v>
      </c>
      <c r="H2167" s="114" t="s">
        <v>2276</v>
      </c>
      <c r="I2167" s="114" t="s">
        <v>660</v>
      </c>
      <c r="L2167">
        <v>214870</v>
      </c>
      <c r="M2167" s="114" t="s">
        <v>1669</v>
      </c>
      <c r="N2167" s="114" t="s">
        <v>677</v>
      </c>
      <c r="V2167" s="114" t="s">
        <v>2313</v>
      </c>
      <c r="W2167">
        <v>65867</v>
      </c>
    </row>
    <row r="2168" spans="7:23" ht="12.75">
      <c r="G2168">
        <v>185871</v>
      </c>
      <c r="H2168" s="114" t="s">
        <v>2277</v>
      </c>
      <c r="I2168" s="114" t="s">
        <v>660</v>
      </c>
      <c r="L2168">
        <v>215869</v>
      </c>
      <c r="M2168" s="114" t="s">
        <v>3169</v>
      </c>
      <c r="N2168" s="114" t="s">
        <v>658</v>
      </c>
      <c r="V2168" s="114" t="s">
        <v>2313</v>
      </c>
      <c r="W2168">
        <v>65694</v>
      </c>
    </row>
    <row r="2169" spans="7:23" ht="12.75">
      <c r="G2169">
        <v>204881</v>
      </c>
      <c r="H2169" s="114" t="s">
        <v>2278</v>
      </c>
      <c r="I2169" s="114" t="s">
        <v>660</v>
      </c>
      <c r="L2169">
        <v>215872</v>
      </c>
      <c r="M2169" s="114" t="s">
        <v>1202</v>
      </c>
      <c r="N2169" s="114" t="s">
        <v>677</v>
      </c>
      <c r="V2169" s="114" t="s">
        <v>2343</v>
      </c>
      <c r="W2169">
        <v>57508</v>
      </c>
    </row>
    <row r="2170" spans="7:23" ht="12.75">
      <c r="G2170">
        <v>205070</v>
      </c>
      <c r="H2170" s="114" t="s">
        <v>2279</v>
      </c>
      <c r="I2170" s="114" t="s">
        <v>660</v>
      </c>
      <c r="L2170">
        <v>215873</v>
      </c>
      <c r="M2170" s="114" t="s">
        <v>3316</v>
      </c>
      <c r="N2170" s="114" t="s">
        <v>658</v>
      </c>
      <c r="V2170" s="114" t="s">
        <v>2344</v>
      </c>
      <c r="W2170">
        <v>142468</v>
      </c>
    </row>
    <row r="2171" spans="7:23" ht="12.75">
      <c r="G2171">
        <v>205071</v>
      </c>
      <c r="H2171" s="114" t="s">
        <v>2280</v>
      </c>
      <c r="I2171" s="114" t="s">
        <v>660</v>
      </c>
      <c r="L2171">
        <v>215876</v>
      </c>
      <c r="M2171" s="114" t="s">
        <v>1365</v>
      </c>
      <c r="N2171" s="114" t="s">
        <v>677</v>
      </c>
      <c r="V2171" s="114" t="s">
        <v>2345</v>
      </c>
      <c r="W2171">
        <v>143272</v>
      </c>
    </row>
    <row r="2172" spans="7:23" ht="12.75">
      <c r="G2172">
        <v>185872</v>
      </c>
      <c r="H2172" s="114" t="s">
        <v>2281</v>
      </c>
      <c r="I2172" s="114" t="s">
        <v>660</v>
      </c>
      <c r="L2172">
        <v>215877</v>
      </c>
      <c r="M2172" s="114" t="s">
        <v>3463</v>
      </c>
      <c r="N2172" s="114" t="s">
        <v>658</v>
      </c>
      <c r="V2172" s="114" t="s">
        <v>2346</v>
      </c>
      <c r="W2172">
        <v>142672</v>
      </c>
    </row>
    <row r="2173" spans="7:23" ht="12.75">
      <c r="G2173">
        <v>185873</v>
      </c>
      <c r="H2173" s="114" t="s">
        <v>2282</v>
      </c>
      <c r="I2173" s="114" t="s">
        <v>660</v>
      </c>
      <c r="L2173">
        <v>215880</v>
      </c>
      <c r="M2173" s="114" t="s">
        <v>1528</v>
      </c>
      <c r="N2173" s="114" t="s">
        <v>677</v>
      </c>
      <c r="V2173" s="114" t="s">
        <v>2347</v>
      </c>
      <c r="W2173">
        <v>142680</v>
      </c>
    </row>
    <row r="2174" spans="7:23" ht="12.75">
      <c r="G2174">
        <v>205073</v>
      </c>
      <c r="H2174" s="114" t="s">
        <v>2283</v>
      </c>
      <c r="I2174" s="114" t="s">
        <v>660</v>
      </c>
      <c r="L2174">
        <v>216467</v>
      </c>
      <c r="M2174" s="114" t="s">
        <v>3597</v>
      </c>
      <c r="N2174" s="114" t="s">
        <v>658</v>
      </c>
      <c r="V2174" s="114" t="s">
        <v>2348</v>
      </c>
      <c r="W2174">
        <v>142868</v>
      </c>
    </row>
    <row r="2175" spans="7:23" ht="12.75">
      <c r="G2175">
        <v>205074</v>
      </c>
      <c r="H2175" s="114" t="s">
        <v>2284</v>
      </c>
      <c r="I2175" s="114" t="s">
        <v>660</v>
      </c>
      <c r="L2175">
        <v>216470</v>
      </c>
      <c r="M2175" s="114" t="s">
        <v>1672</v>
      </c>
      <c r="N2175" s="114" t="s">
        <v>677</v>
      </c>
      <c r="V2175" s="114" t="s">
        <v>2349</v>
      </c>
      <c r="W2175">
        <v>142878</v>
      </c>
    </row>
    <row r="2176" spans="7:23" ht="12.75">
      <c r="G2176">
        <v>27877</v>
      </c>
      <c r="H2176" s="114" t="s">
        <v>2084</v>
      </c>
      <c r="I2176" s="114" t="s">
        <v>660</v>
      </c>
      <c r="L2176">
        <v>217071</v>
      </c>
      <c r="M2176" s="114" t="s">
        <v>3883</v>
      </c>
      <c r="N2176" s="114" t="s">
        <v>658</v>
      </c>
      <c r="V2176" s="114" t="s">
        <v>2350</v>
      </c>
      <c r="W2176">
        <v>164732</v>
      </c>
    </row>
    <row r="2177" spans="7:23" ht="12.75">
      <c r="G2177">
        <v>27878</v>
      </c>
      <c r="H2177" s="114" t="s">
        <v>2285</v>
      </c>
      <c r="I2177" s="114" t="s">
        <v>660</v>
      </c>
      <c r="L2177">
        <v>217074</v>
      </c>
      <c r="M2177" s="114" t="s">
        <v>1962</v>
      </c>
      <c r="N2177" s="114" t="s">
        <v>677</v>
      </c>
      <c r="V2177" s="114" t="s">
        <v>2351</v>
      </c>
      <c r="W2177">
        <v>164733</v>
      </c>
    </row>
    <row r="2178" spans="7:23" ht="12.75">
      <c r="G2178">
        <v>27876</v>
      </c>
      <c r="H2178" s="114" t="s">
        <v>2286</v>
      </c>
      <c r="I2178" s="114" t="s">
        <v>660</v>
      </c>
      <c r="L2178">
        <v>217668</v>
      </c>
      <c r="M2178" s="114" t="s">
        <v>3884</v>
      </c>
      <c r="N2178" s="114" t="s">
        <v>658</v>
      </c>
      <c r="V2178" s="114" t="s">
        <v>2352</v>
      </c>
      <c r="W2178">
        <v>219481</v>
      </c>
    </row>
    <row r="2179" spans="7:23" ht="12.75">
      <c r="G2179">
        <v>27879</v>
      </c>
      <c r="H2179" s="114" t="s">
        <v>2287</v>
      </c>
      <c r="I2179" s="114" t="s">
        <v>660</v>
      </c>
      <c r="L2179">
        <v>217671</v>
      </c>
      <c r="M2179" s="114" t="s">
        <v>1963</v>
      </c>
      <c r="N2179" s="114" t="s">
        <v>677</v>
      </c>
      <c r="V2179" s="114" t="s">
        <v>2353</v>
      </c>
      <c r="W2179">
        <v>289081</v>
      </c>
    </row>
    <row r="2180" spans="7:14" ht="12.75">
      <c r="G2180">
        <v>46902</v>
      </c>
      <c r="H2180" s="114" t="s">
        <v>2288</v>
      </c>
      <c r="I2180" s="114" t="s">
        <v>660</v>
      </c>
      <c r="L2180">
        <v>217867</v>
      </c>
      <c r="M2180" s="114" t="s">
        <v>3576</v>
      </c>
      <c r="N2180" s="114" t="s">
        <v>658</v>
      </c>
    </row>
    <row r="2181" spans="7:14" ht="12.75">
      <c r="G2181">
        <v>24268</v>
      </c>
      <c r="H2181" s="114" t="s">
        <v>2289</v>
      </c>
      <c r="I2181" s="114" t="s">
        <v>660</v>
      </c>
      <c r="L2181">
        <v>217870</v>
      </c>
      <c r="M2181" s="114" t="s">
        <v>1651</v>
      </c>
      <c r="N2181" s="114" t="s">
        <v>677</v>
      </c>
    </row>
    <row r="2182" spans="7:23" ht="12.75">
      <c r="G2182">
        <v>60119</v>
      </c>
      <c r="H2182" s="114" t="s">
        <v>2290</v>
      </c>
      <c r="I2182" s="114" t="s">
        <v>660</v>
      </c>
      <c r="L2182">
        <v>217898</v>
      </c>
      <c r="M2182" s="114" t="s">
        <v>2525</v>
      </c>
      <c r="N2182" s="114" t="s">
        <v>658</v>
      </c>
      <c r="V2182" s="114" t="s">
        <v>2354</v>
      </c>
      <c r="W2182">
        <v>22197</v>
      </c>
    </row>
    <row r="2183" spans="7:23" ht="12.75">
      <c r="G2183">
        <v>59966</v>
      </c>
      <c r="H2183" s="114" t="s">
        <v>2087</v>
      </c>
      <c r="I2183" s="114" t="s">
        <v>660</v>
      </c>
      <c r="L2183">
        <v>217901</v>
      </c>
      <c r="M2183" s="114" t="s">
        <v>878</v>
      </c>
      <c r="N2183" s="114" t="s">
        <v>677</v>
      </c>
      <c r="V2183" s="114" t="s">
        <v>2355</v>
      </c>
      <c r="W2183">
        <v>101871</v>
      </c>
    </row>
    <row r="2184" spans="7:23" ht="12.75">
      <c r="G2184">
        <v>59967</v>
      </c>
      <c r="H2184" s="114" t="s">
        <v>2291</v>
      </c>
      <c r="I2184" s="114" t="s">
        <v>660</v>
      </c>
      <c r="L2184">
        <v>217902</v>
      </c>
      <c r="M2184" s="114" t="s">
        <v>2524</v>
      </c>
      <c r="N2184" s="114" t="s">
        <v>658</v>
      </c>
      <c r="V2184" s="114" t="s">
        <v>2356</v>
      </c>
      <c r="W2184">
        <v>165820</v>
      </c>
    </row>
    <row r="2185" spans="7:23" ht="12.75">
      <c r="G2185">
        <v>59968</v>
      </c>
      <c r="H2185" s="114" t="s">
        <v>2292</v>
      </c>
      <c r="I2185" s="114" t="s">
        <v>660</v>
      </c>
      <c r="L2185">
        <v>217905</v>
      </c>
      <c r="M2185" s="114" t="s">
        <v>877</v>
      </c>
      <c r="N2185" s="114" t="s">
        <v>677</v>
      </c>
      <c r="V2185" s="114" t="s">
        <v>4815</v>
      </c>
      <c r="W2185">
        <v>339266</v>
      </c>
    </row>
    <row r="2186" spans="7:23" ht="12.75">
      <c r="G2186">
        <v>59969</v>
      </c>
      <c r="H2186" s="114" t="s">
        <v>2293</v>
      </c>
      <c r="I2186" s="114" t="s">
        <v>660</v>
      </c>
      <c r="L2186">
        <v>217906</v>
      </c>
      <c r="M2186" s="114" t="s">
        <v>2523</v>
      </c>
      <c r="N2186" s="114" t="s">
        <v>658</v>
      </c>
      <c r="V2186" s="114" t="s">
        <v>4816</v>
      </c>
      <c r="W2186">
        <v>339267</v>
      </c>
    </row>
    <row r="2187" spans="7:23" ht="12.75">
      <c r="G2187">
        <v>59970</v>
      </c>
      <c r="H2187" s="114" t="s">
        <v>2294</v>
      </c>
      <c r="I2187" s="114" t="s">
        <v>660</v>
      </c>
      <c r="L2187">
        <v>217909</v>
      </c>
      <c r="M2187" s="114" t="s">
        <v>876</v>
      </c>
      <c r="N2187" s="114" t="s">
        <v>677</v>
      </c>
      <c r="V2187" s="114" t="s">
        <v>2357</v>
      </c>
      <c r="W2187">
        <v>164495</v>
      </c>
    </row>
    <row r="2188" spans="7:23" ht="12.75">
      <c r="G2188">
        <v>59971</v>
      </c>
      <c r="H2188" s="114" t="s">
        <v>2295</v>
      </c>
      <c r="I2188" s="114" t="s">
        <v>660</v>
      </c>
      <c r="L2188">
        <v>217910</v>
      </c>
      <c r="M2188" s="114" t="s">
        <v>2522</v>
      </c>
      <c r="N2188" s="114" t="s">
        <v>658</v>
      </c>
      <c r="V2188" s="114" t="s">
        <v>2358</v>
      </c>
      <c r="W2188">
        <v>164494</v>
      </c>
    </row>
    <row r="2189" spans="7:23" ht="12.75">
      <c r="G2189">
        <v>60068</v>
      </c>
      <c r="H2189" s="114" t="s">
        <v>2296</v>
      </c>
      <c r="I2189" s="114" t="s">
        <v>660</v>
      </c>
      <c r="L2189">
        <v>217913</v>
      </c>
      <c r="M2189" s="114" t="s">
        <v>875</v>
      </c>
      <c r="N2189" s="114" t="s">
        <v>677</v>
      </c>
      <c r="V2189" s="114" t="s">
        <v>764</v>
      </c>
      <c r="W2189">
        <v>23328</v>
      </c>
    </row>
    <row r="2190" spans="7:23" ht="12.75">
      <c r="G2190">
        <v>60069</v>
      </c>
      <c r="H2190" s="114" t="s">
        <v>2297</v>
      </c>
      <c r="I2190" s="114" t="s">
        <v>660</v>
      </c>
      <c r="L2190">
        <v>217914</v>
      </c>
      <c r="M2190" s="114" t="s">
        <v>2521</v>
      </c>
      <c r="N2190" s="114" t="s">
        <v>658</v>
      </c>
      <c r="V2190" s="114" t="s">
        <v>2359</v>
      </c>
      <c r="W2190">
        <v>30682</v>
      </c>
    </row>
    <row r="2191" spans="7:23" ht="12.75">
      <c r="G2191">
        <v>60071</v>
      </c>
      <c r="H2191" s="114" t="s">
        <v>2298</v>
      </c>
      <c r="I2191" s="114" t="s">
        <v>660</v>
      </c>
      <c r="L2191">
        <v>217917</v>
      </c>
      <c r="M2191" s="114" t="s">
        <v>874</v>
      </c>
      <c r="N2191" s="114" t="s">
        <v>677</v>
      </c>
      <c r="V2191" s="114" t="s">
        <v>2360</v>
      </c>
      <c r="W2191">
        <v>30681</v>
      </c>
    </row>
    <row r="2192" spans="7:23" ht="12.75">
      <c r="G2192">
        <v>145470</v>
      </c>
      <c r="H2192" s="114" t="s">
        <v>2299</v>
      </c>
      <c r="I2192" s="114" t="s">
        <v>660</v>
      </c>
      <c r="L2192">
        <v>217918</v>
      </c>
      <c r="M2192" s="114" t="s">
        <v>2520</v>
      </c>
      <c r="N2192" s="114" t="s">
        <v>658</v>
      </c>
      <c r="V2192" s="114" t="s">
        <v>2361</v>
      </c>
      <c r="W2192">
        <v>32667</v>
      </c>
    </row>
    <row r="2193" spans="7:23" ht="12.75">
      <c r="G2193">
        <v>145471</v>
      </c>
      <c r="H2193" s="114" t="s">
        <v>2300</v>
      </c>
      <c r="I2193" s="114" t="s">
        <v>660</v>
      </c>
      <c r="L2193">
        <v>217921</v>
      </c>
      <c r="M2193" s="114" t="s">
        <v>873</v>
      </c>
      <c r="N2193" s="114" t="s">
        <v>677</v>
      </c>
      <c r="V2193" s="114" t="s">
        <v>2362</v>
      </c>
      <c r="W2193">
        <v>30685</v>
      </c>
    </row>
    <row r="2194" spans="7:23" ht="12.75">
      <c r="G2194">
        <v>145472</v>
      </c>
      <c r="H2194" s="114" t="s">
        <v>2301</v>
      </c>
      <c r="I2194" s="114" t="s">
        <v>660</v>
      </c>
      <c r="L2194">
        <v>217922</v>
      </c>
      <c r="M2194" s="114" t="s">
        <v>2517</v>
      </c>
      <c r="N2194" s="114" t="s">
        <v>658</v>
      </c>
      <c r="V2194" s="114" t="s">
        <v>2363</v>
      </c>
      <c r="W2194">
        <v>30686</v>
      </c>
    </row>
    <row r="2195" spans="7:23" ht="12.75">
      <c r="G2195">
        <v>161468</v>
      </c>
      <c r="H2195" s="114" t="s">
        <v>2302</v>
      </c>
      <c r="I2195" s="114" t="s">
        <v>660</v>
      </c>
      <c r="L2195">
        <v>217925</v>
      </c>
      <c r="M2195" s="114" t="s">
        <v>870</v>
      </c>
      <c r="N2195" s="114" t="s">
        <v>677</v>
      </c>
      <c r="V2195" s="114" t="s">
        <v>2364</v>
      </c>
      <c r="W2195">
        <v>30688</v>
      </c>
    </row>
    <row r="2196" spans="7:23" ht="12.75">
      <c r="G2196">
        <v>161469</v>
      </c>
      <c r="H2196" s="114" t="s">
        <v>2303</v>
      </c>
      <c r="I2196" s="114" t="s">
        <v>660</v>
      </c>
      <c r="L2196">
        <v>217926</v>
      </c>
      <c r="M2196" s="114" t="s">
        <v>2516</v>
      </c>
      <c r="N2196" s="114" t="s">
        <v>658</v>
      </c>
      <c r="V2196" s="114" t="s">
        <v>2365</v>
      </c>
      <c r="W2196">
        <v>30689</v>
      </c>
    </row>
    <row r="2197" spans="7:23" ht="12.75">
      <c r="G2197">
        <v>161470</v>
      </c>
      <c r="H2197" s="114" t="s">
        <v>2304</v>
      </c>
      <c r="I2197" s="114" t="s">
        <v>660</v>
      </c>
      <c r="L2197">
        <v>217929</v>
      </c>
      <c r="M2197" s="114" t="s">
        <v>869</v>
      </c>
      <c r="N2197" s="114" t="s">
        <v>677</v>
      </c>
      <c r="V2197" s="114" t="s">
        <v>2366</v>
      </c>
      <c r="W2197">
        <v>30691</v>
      </c>
    </row>
    <row r="2198" spans="7:23" ht="12.75">
      <c r="G2198">
        <v>60073</v>
      </c>
      <c r="H2198" s="114" t="s">
        <v>2305</v>
      </c>
      <c r="I2198" s="114" t="s">
        <v>660</v>
      </c>
      <c r="L2198">
        <v>219141</v>
      </c>
      <c r="M2198" s="114" t="s">
        <v>2526</v>
      </c>
      <c r="N2198" s="114" t="s">
        <v>658</v>
      </c>
      <c r="V2198" s="114" t="s">
        <v>2363</v>
      </c>
      <c r="W2198">
        <v>30692</v>
      </c>
    </row>
    <row r="2199" spans="7:23" ht="12.75">
      <c r="G2199">
        <v>60075</v>
      </c>
      <c r="H2199" s="114" t="s">
        <v>2306</v>
      </c>
      <c r="I2199" s="114" t="s">
        <v>660</v>
      </c>
      <c r="L2199">
        <v>219144</v>
      </c>
      <c r="M2199" s="114" t="s">
        <v>879</v>
      </c>
      <c r="N2199" s="114" t="s">
        <v>677</v>
      </c>
      <c r="V2199" s="114" t="s">
        <v>765</v>
      </c>
      <c r="W2199">
        <v>30694</v>
      </c>
    </row>
    <row r="2200" spans="7:23" ht="12.75">
      <c r="G2200">
        <v>60076</v>
      </c>
      <c r="H2200" s="114" t="s">
        <v>2305</v>
      </c>
      <c r="I2200" s="114" t="s">
        <v>660</v>
      </c>
      <c r="L2200">
        <v>219145</v>
      </c>
      <c r="M2200" s="114" t="s">
        <v>2527</v>
      </c>
      <c r="N2200" s="114" t="s">
        <v>658</v>
      </c>
      <c r="V2200" s="114" t="s">
        <v>766</v>
      </c>
      <c r="W2200">
        <v>30695</v>
      </c>
    </row>
    <row r="2201" spans="7:23" ht="12.75">
      <c r="G2201">
        <v>60077</v>
      </c>
      <c r="H2201" s="114" t="s">
        <v>2307</v>
      </c>
      <c r="I2201" s="114" t="s">
        <v>660</v>
      </c>
      <c r="L2201">
        <v>219148</v>
      </c>
      <c r="M2201" s="114" t="s">
        <v>880</v>
      </c>
      <c r="N2201" s="114" t="s">
        <v>677</v>
      </c>
      <c r="V2201" s="114" t="s">
        <v>2113</v>
      </c>
      <c r="W2201">
        <v>102045</v>
      </c>
    </row>
    <row r="2202" spans="7:23" ht="12.75">
      <c r="G2202">
        <v>60078</v>
      </c>
      <c r="H2202" s="114" t="s">
        <v>2308</v>
      </c>
      <c r="I2202" s="114" t="s">
        <v>660</v>
      </c>
      <c r="L2202">
        <v>219270</v>
      </c>
      <c r="M2202" s="114" t="s">
        <v>2529</v>
      </c>
      <c r="N2202" s="114" t="s">
        <v>658</v>
      </c>
      <c r="V2202" s="114" t="s">
        <v>2114</v>
      </c>
      <c r="W2202">
        <v>102044</v>
      </c>
    </row>
    <row r="2203" spans="7:23" ht="12.75">
      <c r="G2203">
        <v>65681</v>
      </c>
      <c r="H2203" s="114" t="s">
        <v>2309</v>
      </c>
      <c r="I2203" s="114" t="s">
        <v>660</v>
      </c>
      <c r="L2203">
        <v>219273</v>
      </c>
      <c r="M2203" s="114" t="s">
        <v>882</v>
      </c>
      <c r="N2203" s="114" t="s">
        <v>677</v>
      </c>
      <c r="V2203" s="114" t="s">
        <v>4817</v>
      </c>
      <c r="W2203">
        <v>194666</v>
      </c>
    </row>
    <row r="2204" spans="7:14" ht="12.75">
      <c r="G2204">
        <v>161478</v>
      </c>
      <c r="H2204" s="114" t="s">
        <v>2310</v>
      </c>
      <c r="I2204" s="114" t="s">
        <v>660</v>
      </c>
      <c r="L2204">
        <v>219274</v>
      </c>
      <c r="M2204" s="114" t="s">
        <v>2938</v>
      </c>
      <c r="N2204" s="114" t="s">
        <v>658</v>
      </c>
    </row>
    <row r="2205" spans="7:14" ht="12.75">
      <c r="G2205">
        <v>161480</v>
      </c>
      <c r="H2205" s="114" t="s">
        <v>2311</v>
      </c>
      <c r="I2205" s="114" t="s">
        <v>660</v>
      </c>
      <c r="L2205">
        <v>219277</v>
      </c>
      <c r="M2205" s="114" t="s">
        <v>1061</v>
      </c>
      <c r="N2205" s="114" t="s">
        <v>677</v>
      </c>
    </row>
    <row r="2206" spans="7:23" ht="12.75">
      <c r="G2206">
        <v>60117</v>
      </c>
      <c r="H2206" s="114" t="s">
        <v>2312</v>
      </c>
      <c r="I2206" s="114" t="s">
        <v>660</v>
      </c>
      <c r="L2206">
        <v>219477</v>
      </c>
      <c r="M2206" s="114" t="s">
        <v>2251</v>
      </c>
      <c r="N2206" s="114" t="s">
        <v>660</v>
      </c>
      <c r="V2206" s="114" t="s">
        <v>767</v>
      </c>
      <c r="W2206">
        <v>25673</v>
      </c>
    </row>
    <row r="2207" spans="7:23" ht="12.75">
      <c r="G2207">
        <v>65698</v>
      </c>
      <c r="H2207" s="114" t="s">
        <v>2313</v>
      </c>
      <c r="I2207" s="114" t="s">
        <v>660</v>
      </c>
      <c r="L2207">
        <v>219480</v>
      </c>
      <c r="M2207" s="114" t="s">
        <v>2252</v>
      </c>
      <c r="N2207" s="114" t="s">
        <v>660</v>
      </c>
      <c r="V2207" s="114" t="s">
        <v>768</v>
      </c>
      <c r="W2207">
        <v>181058</v>
      </c>
    </row>
    <row r="2208" spans="7:23" ht="12.75">
      <c r="G2208">
        <v>176066</v>
      </c>
      <c r="H2208" s="114" t="s">
        <v>2314</v>
      </c>
      <c r="I2208" s="114" t="s">
        <v>660</v>
      </c>
      <c r="L2208">
        <v>219481</v>
      </c>
      <c r="M2208" s="114" t="s">
        <v>2352</v>
      </c>
      <c r="N2208" s="114" t="s">
        <v>660</v>
      </c>
      <c r="V2208" s="114" t="s">
        <v>769</v>
      </c>
      <c r="W2208">
        <v>181054</v>
      </c>
    </row>
    <row r="2209" spans="7:23" ht="12.75">
      <c r="G2209">
        <v>60085</v>
      </c>
      <c r="H2209" s="114" t="s">
        <v>2315</v>
      </c>
      <c r="I2209" s="114" t="s">
        <v>660</v>
      </c>
      <c r="L2209">
        <v>219482</v>
      </c>
      <c r="M2209" s="114" t="s">
        <v>2253</v>
      </c>
      <c r="N2209" s="114" t="s">
        <v>660</v>
      </c>
      <c r="V2209" s="114" t="s">
        <v>2367</v>
      </c>
      <c r="W2209">
        <v>24470</v>
      </c>
    </row>
    <row r="2210" spans="7:23" ht="12.75">
      <c r="G2210">
        <v>27572</v>
      </c>
      <c r="H2210" s="114" t="s">
        <v>2316</v>
      </c>
      <c r="I2210" s="114" t="s">
        <v>660</v>
      </c>
      <c r="L2210">
        <v>219485</v>
      </c>
      <c r="M2210" s="114" t="s">
        <v>2254</v>
      </c>
      <c r="N2210" s="114" t="s">
        <v>660</v>
      </c>
      <c r="V2210" s="114" t="s">
        <v>2368</v>
      </c>
      <c r="W2210">
        <v>24471</v>
      </c>
    </row>
    <row r="2211" spans="7:23" ht="12.75">
      <c r="G2211">
        <v>27578</v>
      </c>
      <c r="H2211" s="114" t="s">
        <v>2317</v>
      </c>
      <c r="I2211" s="114" t="s">
        <v>660</v>
      </c>
      <c r="L2211">
        <v>219487</v>
      </c>
      <c r="M2211" s="114" t="s">
        <v>2255</v>
      </c>
      <c r="N2211" s="114" t="s">
        <v>660</v>
      </c>
      <c r="V2211" s="114" t="s">
        <v>2369</v>
      </c>
      <c r="W2211">
        <v>24472</v>
      </c>
    </row>
    <row r="2212" spans="7:23" ht="12.75">
      <c r="G2212">
        <v>72466</v>
      </c>
      <c r="H2212" s="114" t="s">
        <v>2318</v>
      </c>
      <c r="I2212" s="114" t="s">
        <v>660</v>
      </c>
      <c r="L2212">
        <v>219488</v>
      </c>
      <c r="M2212" s="114" t="s">
        <v>2256</v>
      </c>
      <c r="N2212" s="114" t="s">
        <v>660</v>
      </c>
      <c r="V2212" s="114" t="s">
        <v>2370</v>
      </c>
      <c r="W2212">
        <v>24473</v>
      </c>
    </row>
    <row r="2213" spans="7:23" ht="12.75">
      <c r="G2213">
        <v>27570</v>
      </c>
      <c r="H2213" s="114" t="s">
        <v>2319</v>
      </c>
      <c r="I2213" s="114" t="s">
        <v>660</v>
      </c>
      <c r="L2213">
        <v>220487</v>
      </c>
      <c r="M2213" s="114" t="s">
        <v>3590</v>
      </c>
      <c r="N2213" s="114" t="s">
        <v>658</v>
      </c>
      <c r="V2213" s="114" t="s">
        <v>2371</v>
      </c>
      <c r="W2213">
        <v>24474</v>
      </c>
    </row>
    <row r="2214" spans="7:23" ht="12.75">
      <c r="G2214">
        <v>49872</v>
      </c>
      <c r="H2214" s="114" t="s">
        <v>2320</v>
      </c>
      <c r="I2214" s="114" t="s">
        <v>660</v>
      </c>
      <c r="L2214">
        <v>220490</v>
      </c>
      <c r="M2214" s="114" t="s">
        <v>1665</v>
      </c>
      <c r="N2214" s="114" t="s">
        <v>677</v>
      </c>
      <c r="V2214" s="114" t="s">
        <v>2372</v>
      </c>
      <c r="W2214">
        <v>301866</v>
      </c>
    </row>
    <row r="2215" spans="7:23" ht="12.75">
      <c r="G2215">
        <v>60112</v>
      </c>
      <c r="H2215" s="114" t="s">
        <v>2321</v>
      </c>
      <c r="I2215" s="114" t="s">
        <v>660</v>
      </c>
      <c r="L2215">
        <v>220502</v>
      </c>
      <c r="M2215" s="114" t="s">
        <v>3885</v>
      </c>
      <c r="N2215" s="114" t="s">
        <v>658</v>
      </c>
      <c r="V2215" s="114" t="s">
        <v>2373</v>
      </c>
      <c r="W2215">
        <v>24475</v>
      </c>
    </row>
    <row r="2216" spans="7:23" ht="12.75">
      <c r="G2216">
        <v>60113</v>
      </c>
      <c r="H2216" s="114" t="s">
        <v>2322</v>
      </c>
      <c r="I2216" s="114" t="s">
        <v>660</v>
      </c>
      <c r="L2216">
        <v>220505</v>
      </c>
      <c r="M2216" s="114" t="s">
        <v>1964</v>
      </c>
      <c r="N2216" s="114" t="s">
        <v>677</v>
      </c>
      <c r="V2216" s="114" t="s">
        <v>2374</v>
      </c>
      <c r="W2216">
        <v>24476</v>
      </c>
    </row>
    <row r="2217" spans="7:23" ht="12.75">
      <c r="G2217">
        <v>49873</v>
      </c>
      <c r="H2217" s="114" t="s">
        <v>2323</v>
      </c>
      <c r="I2217" s="114" t="s">
        <v>660</v>
      </c>
      <c r="L2217">
        <v>220668</v>
      </c>
      <c r="M2217" s="114" t="s">
        <v>2257</v>
      </c>
      <c r="N2217" s="114" t="s">
        <v>660</v>
      </c>
      <c r="V2217" s="114" t="s">
        <v>2375</v>
      </c>
      <c r="W2217">
        <v>24477</v>
      </c>
    </row>
    <row r="2218" spans="7:23" ht="12.75">
      <c r="G2218">
        <v>72467</v>
      </c>
      <c r="H2218" s="114" t="s">
        <v>2324</v>
      </c>
      <c r="I2218" s="114" t="s">
        <v>660</v>
      </c>
      <c r="L2218">
        <v>220673</v>
      </c>
      <c r="M2218" s="114" t="s">
        <v>3611</v>
      </c>
      <c r="N2218" s="114" t="s">
        <v>658</v>
      </c>
      <c r="V2218" s="114" t="s">
        <v>2376</v>
      </c>
      <c r="W2218">
        <v>24478</v>
      </c>
    </row>
    <row r="2219" spans="7:23" ht="12.75">
      <c r="G2219">
        <v>49871</v>
      </c>
      <c r="H2219" s="114" t="s">
        <v>2324</v>
      </c>
      <c r="I2219" s="114" t="s">
        <v>660</v>
      </c>
      <c r="L2219">
        <v>220676</v>
      </c>
      <c r="M2219" s="114" t="s">
        <v>1687</v>
      </c>
      <c r="N2219" s="114" t="s">
        <v>677</v>
      </c>
      <c r="V2219" s="114" t="s">
        <v>2377</v>
      </c>
      <c r="W2219">
        <v>24479</v>
      </c>
    </row>
    <row r="2220" spans="7:23" ht="12.75">
      <c r="G2220">
        <v>27568</v>
      </c>
      <c r="H2220" s="114" t="s">
        <v>2325</v>
      </c>
      <c r="I2220" s="114" t="s">
        <v>660</v>
      </c>
      <c r="L2220">
        <v>223667</v>
      </c>
      <c r="M2220" s="114" t="s">
        <v>2083</v>
      </c>
      <c r="N2220" s="114" t="s">
        <v>661</v>
      </c>
      <c r="V2220" s="114" t="s">
        <v>2378</v>
      </c>
      <c r="W2220">
        <v>24480</v>
      </c>
    </row>
    <row r="2221" spans="7:23" ht="12.75">
      <c r="G2221">
        <v>171268</v>
      </c>
      <c r="H2221" s="114" t="s">
        <v>2326</v>
      </c>
      <c r="I2221" s="114" t="s">
        <v>660</v>
      </c>
      <c r="L2221">
        <v>224667</v>
      </c>
      <c r="M2221" s="114" t="s">
        <v>3598</v>
      </c>
      <c r="N2221" s="114" t="s">
        <v>658</v>
      </c>
      <c r="V2221" s="114" t="s">
        <v>2379</v>
      </c>
      <c r="W2221">
        <v>24481</v>
      </c>
    </row>
    <row r="2222" spans="7:23" ht="12.75">
      <c r="G2222">
        <v>171269</v>
      </c>
      <c r="H2222" s="114" t="s">
        <v>2327</v>
      </c>
      <c r="I2222" s="114" t="s">
        <v>660</v>
      </c>
      <c r="L2222">
        <v>224670</v>
      </c>
      <c r="M2222" s="114" t="s">
        <v>1673</v>
      </c>
      <c r="N2222" s="114" t="s">
        <v>677</v>
      </c>
      <c r="V2222" s="114" t="s">
        <v>2380</v>
      </c>
      <c r="W2222">
        <v>24482</v>
      </c>
    </row>
    <row r="2223" spans="7:23" ht="12.75">
      <c r="G2223">
        <v>205468</v>
      </c>
      <c r="H2223" s="114" t="s">
        <v>2328</v>
      </c>
      <c r="I2223" s="114" t="s">
        <v>660</v>
      </c>
      <c r="L2223">
        <v>225070</v>
      </c>
      <c r="M2223" s="114" t="s">
        <v>3886</v>
      </c>
      <c r="N2223" s="114" t="s">
        <v>658</v>
      </c>
      <c r="V2223" s="114" t="s">
        <v>2381</v>
      </c>
      <c r="W2223">
        <v>24483</v>
      </c>
    </row>
    <row r="2224" spans="7:23" ht="12.75">
      <c r="G2224">
        <v>205470</v>
      </c>
      <c r="H2224" s="114" t="s">
        <v>2329</v>
      </c>
      <c r="I2224" s="114" t="s">
        <v>660</v>
      </c>
      <c r="L2224">
        <v>225073</v>
      </c>
      <c r="M2224" s="114" t="s">
        <v>1965</v>
      </c>
      <c r="N2224" s="114" t="s">
        <v>677</v>
      </c>
      <c r="V2224" s="114" t="s">
        <v>2382</v>
      </c>
      <c r="W2224">
        <v>24484</v>
      </c>
    </row>
    <row r="2225" spans="7:23" ht="12.75">
      <c r="G2225">
        <v>205471</v>
      </c>
      <c r="H2225" s="114" t="s">
        <v>2330</v>
      </c>
      <c r="I2225" s="114" t="s">
        <v>660</v>
      </c>
      <c r="L2225">
        <v>225074</v>
      </c>
      <c r="M2225" s="114" t="s">
        <v>3887</v>
      </c>
      <c r="N2225" s="114" t="s">
        <v>658</v>
      </c>
      <c r="V2225" s="114" t="s">
        <v>2383</v>
      </c>
      <c r="W2225">
        <v>24485</v>
      </c>
    </row>
    <row r="2226" spans="7:23" ht="12.75">
      <c r="G2226">
        <v>57493</v>
      </c>
      <c r="H2226" s="114" t="s">
        <v>2331</v>
      </c>
      <c r="I2226" s="114" t="s">
        <v>660</v>
      </c>
      <c r="L2226">
        <v>225077</v>
      </c>
      <c r="M2226" s="114" t="s">
        <v>1966</v>
      </c>
      <c r="N2226" s="114" t="s">
        <v>677</v>
      </c>
      <c r="V2226" s="114" t="s">
        <v>2384</v>
      </c>
      <c r="W2226">
        <v>24486</v>
      </c>
    </row>
    <row r="2227" spans="7:23" ht="12.75">
      <c r="G2227">
        <v>57495</v>
      </c>
      <c r="H2227" s="114" t="s">
        <v>2332</v>
      </c>
      <c r="I2227" s="114" t="s">
        <v>660</v>
      </c>
      <c r="L2227">
        <v>225467</v>
      </c>
      <c r="M2227" s="114" t="s">
        <v>3003</v>
      </c>
      <c r="N2227" s="114" t="s">
        <v>658</v>
      </c>
      <c r="V2227" s="114" t="s">
        <v>2385</v>
      </c>
      <c r="W2227">
        <v>24487</v>
      </c>
    </row>
    <row r="2228" spans="7:23" ht="12.75">
      <c r="G2228">
        <v>57492</v>
      </c>
      <c r="H2228" s="114" t="s">
        <v>2316</v>
      </c>
      <c r="I2228" s="114" t="s">
        <v>660</v>
      </c>
      <c r="L2228">
        <v>225470</v>
      </c>
      <c r="M2228" s="114" t="s">
        <v>1079</v>
      </c>
      <c r="N2228" s="114" t="s">
        <v>677</v>
      </c>
      <c r="V2228" s="114" t="s">
        <v>2386</v>
      </c>
      <c r="W2228">
        <v>24488</v>
      </c>
    </row>
    <row r="2229" spans="7:23" ht="12.75">
      <c r="G2229">
        <v>57496</v>
      </c>
      <c r="H2229" s="114" t="s">
        <v>2333</v>
      </c>
      <c r="I2229" s="114" t="s">
        <v>660</v>
      </c>
      <c r="L2229">
        <v>225869</v>
      </c>
      <c r="M2229" s="114" t="s">
        <v>3575</v>
      </c>
      <c r="N2229" s="114" t="s">
        <v>658</v>
      </c>
      <c r="V2229" s="114" t="s">
        <v>2387</v>
      </c>
      <c r="W2229">
        <v>24489</v>
      </c>
    </row>
    <row r="2230" spans="7:23" ht="12.75">
      <c r="G2230">
        <v>57501</v>
      </c>
      <c r="H2230" s="114" t="s">
        <v>2334</v>
      </c>
      <c r="I2230" s="114" t="s">
        <v>660</v>
      </c>
      <c r="L2230">
        <v>225872</v>
      </c>
      <c r="M2230" s="114" t="s">
        <v>1650</v>
      </c>
      <c r="N2230" s="114" t="s">
        <v>677</v>
      </c>
      <c r="V2230" s="114" t="s">
        <v>2388</v>
      </c>
      <c r="W2230">
        <v>24490</v>
      </c>
    </row>
    <row r="2231" spans="7:23" ht="12.75">
      <c r="G2231">
        <v>57500</v>
      </c>
      <c r="H2231" s="114" t="s">
        <v>2317</v>
      </c>
      <c r="I2231" s="114" t="s">
        <v>660</v>
      </c>
      <c r="L2231">
        <v>227729</v>
      </c>
      <c r="M2231" s="114" t="s">
        <v>1157</v>
      </c>
      <c r="N2231" s="114" t="s">
        <v>677</v>
      </c>
      <c r="V2231" s="114" t="s">
        <v>2389</v>
      </c>
      <c r="W2231">
        <v>301870</v>
      </c>
    </row>
    <row r="2232" spans="7:23" ht="12.75">
      <c r="G2232">
        <v>57499</v>
      </c>
      <c r="H2232" s="114" t="s">
        <v>2335</v>
      </c>
      <c r="I2232" s="114" t="s">
        <v>660</v>
      </c>
      <c r="L2232">
        <v>227733</v>
      </c>
      <c r="M2232" s="114" t="s">
        <v>1308</v>
      </c>
      <c r="N2232" s="114" t="s">
        <v>677</v>
      </c>
      <c r="V2232" s="114" t="s">
        <v>2390</v>
      </c>
      <c r="W2232">
        <v>301874</v>
      </c>
    </row>
    <row r="2233" spans="7:23" ht="12.75">
      <c r="G2233">
        <v>57498</v>
      </c>
      <c r="H2233" s="114" t="s">
        <v>2336</v>
      </c>
      <c r="I2233" s="114" t="s">
        <v>660</v>
      </c>
      <c r="L2233">
        <v>227737</v>
      </c>
      <c r="M2233" s="114" t="s">
        <v>1160</v>
      </c>
      <c r="N2233" s="114" t="s">
        <v>677</v>
      </c>
      <c r="V2233" s="114" t="s">
        <v>2391</v>
      </c>
      <c r="W2233">
        <v>24500</v>
      </c>
    </row>
    <row r="2234" spans="7:23" ht="12.75">
      <c r="G2234">
        <v>72300</v>
      </c>
      <c r="H2234" s="114" t="s">
        <v>2337</v>
      </c>
      <c r="I2234" s="114" t="s">
        <v>660</v>
      </c>
      <c r="L2234">
        <v>227741</v>
      </c>
      <c r="M2234" s="114" t="s">
        <v>1177</v>
      </c>
      <c r="N2234" s="114" t="s">
        <v>677</v>
      </c>
      <c r="V2234" s="114" t="s">
        <v>2392</v>
      </c>
      <c r="W2234">
        <v>24501</v>
      </c>
    </row>
    <row r="2235" spans="7:23" ht="12.75">
      <c r="G2235">
        <v>57497</v>
      </c>
      <c r="H2235" s="114" t="s">
        <v>2338</v>
      </c>
      <c r="I2235" s="114" t="s">
        <v>660</v>
      </c>
      <c r="L2235">
        <v>227745</v>
      </c>
      <c r="M2235" s="114" t="s">
        <v>1193</v>
      </c>
      <c r="N2235" s="114" t="s">
        <v>677</v>
      </c>
      <c r="V2235" s="114" t="s">
        <v>2393</v>
      </c>
      <c r="W2235">
        <v>24510</v>
      </c>
    </row>
    <row r="2236" spans="7:23" ht="12.75">
      <c r="G2236">
        <v>27686</v>
      </c>
      <c r="H2236" s="114" t="s">
        <v>2339</v>
      </c>
      <c r="I2236" s="114" t="s">
        <v>660</v>
      </c>
      <c r="L2236">
        <v>227757</v>
      </c>
      <c r="M2236" s="114" t="s">
        <v>1261</v>
      </c>
      <c r="N2236" s="114" t="s">
        <v>677</v>
      </c>
      <c r="V2236" s="114" t="s">
        <v>2394</v>
      </c>
      <c r="W2236">
        <v>24511</v>
      </c>
    </row>
    <row r="2237" spans="7:23" ht="12.75">
      <c r="G2237">
        <v>60110</v>
      </c>
      <c r="H2237" s="114" t="s">
        <v>2340</v>
      </c>
      <c r="I2237" s="114" t="s">
        <v>660</v>
      </c>
      <c r="L2237">
        <v>227761</v>
      </c>
      <c r="M2237" s="114" t="s">
        <v>1264</v>
      </c>
      <c r="N2237" s="114" t="s">
        <v>677</v>
      </c>
      <c r="V2237" s="114" t="s">
        <v>2395</v>
      </c>
      <c r="W2237">
        <v>164067</v>
      </c>
    </row>
    <row r="2238" spans="7:23" ht="12.75">
      <c r="G2238">
        <v>60111</v>
      </c>
      <c r="H2238" s="114" t="s">
        <v>2341</v>
      </c>
      <c r="I2238" s="114" t="s">
        <v>660</v>
      </c>
      <c r="L2238">
        <v>227765</v>
      </c>
      <c r="M2238" s="114" t="s">
        <v>1268</v>
      </c>
      <c r="N2238" s="114" t="s">
        <v>677</v>
      </c>
      <c r="V2238" s="114" t="s">
        <v>5218</v>
      </c>
      <c r="W2238">
        <v>301930</v>
      </c>
    </row>
    <row r="2239" spans="7:23" ht="12.75">
      <c r="G2239">
        <v>65866</v>
      </c>
      <c r="H2239" s="114" t="s">
        <v>2342</v>
      </c>
      <c r="I2239" s="114" t="s">
        <v>660</v>
      </c>
      <c r="L2239">
        <v>227769</v>
      </c>
      <c r="M2239" s="114" t="s">
        <v>1286</v>
      </c>
      <c r="N2239" s="114" t="s">
        <v>677</v>
      </c>
      <c r="V2239" s="114" t="s">
        <v>5219</v>
      </c>
      <c r="W2239">
        <v>418666</v>
      </c>
    </row>
    <row r="2240" spans="7:23" ht="12.75">
      <c r="G2240">
        <v>65867</v>
      </c>
      <c r="H2240" s="114" t="s">
        <v>2313</v>
      </c>
      <c r="I2240" s="114" t="s">
        <v>660</v>
      </c>
      <c r="L2240">
        <v>227773</v>
      </c>
      <c r="M2240" s="114" t="s">
        <v>1301</v>
      </c>
      <c r="N2240" s="114" t="s">
        <v>677</v>
      </c>
      <c r="V2240" s="114" t="s">
        <v>2396</v>
      </c>
      <c r="W2240">
        <v>301926</v>
      </c>
    </row>
    <row r="2241" spans="7:23" ht="12.75">
      <c r="G2241">
        <v>65694</v>
      </c>
      <c r="H2241" s="114" t="s">
        <v>2313</v>
      </c>
      <c r="I2241" s="114" t="s">
        <v>660</v>
      </c>
      <c r="L2241">
        <v>227777</v>
      </c>
      <c r="M2241" s="114" t="s">
        <v>1305</v>
      </c>
      <c r="N2241" s="114" t="s">
        <v>677</v>
      </c>
      <c r="V2241" s="114" t="s">
        <v>2397</v>
      </c>
      <c r="W2241">
        <v>301922</v>
      </c>
    </row>
    <row r="2242" spans="7:23" ht="12.75">
      <c r="G2242">
        <v>57508</v>
      </c>
      <c r="H2242" s="114" t="s">
        <v>2343</v>
      </c>
      <c r="I2242" s="114" t="s">
        <v>660</v>
      </c>
      <c r="L2242">
        <v>227781</v>
      </c>
      <c r="M2242" s="114" t="s">
        <v>1182</v>
      </c>
      <c r="N2242" s="114" t="s">
        <v>677</v>
      </c>
      <c r="V2242" s="114" t="s">
        <v>2398</v>
      </c>
      <c r="W2242">
        <v>301918</v>
      </c>
    </row>
    <row r="2243" spans="7:23" ht="12.75">
      <c r="G2243">
        <v>142468</v>
      </c>
      <c r="H2243" s="114" t="s">
        <v>2344</v>
      </c>
      <c r="I2243" s="114" t="s">
        <v>660</v>
      </c>
      <c r="L2243">
        <v>227785</v>
      </c>
      <c r="M2243" s="114" t="s">
        <v>1187</v>
      </c>
      <c r="N2243" s="114" t="s">
        <v>677</v>
      </c>
      <c r="V2243" s="114" t="s">
        <v>2399</v>
      </c>
      <c r="W2243">
        <v>301914</v>
      </c>
    </row>
    <row r="2244" spans="7:23" ht="12.75">
      <c r="G2244">
        <v>143272</v>
      </c>
      <c r="H2244" s="114" t="s">
        <v>2345</v>
      </c>
      <c r="I2244" s="114" t="s">
        <v>660</v>
      </c>
      <c r="L2244">
        <v>227789</v>
      </c>
      <c r="M2244" s="114" t="s">
        <v>1238</v>
      </c>
      <c r="N2244" s="114" t="s">
        <v>677</v>
      </c>
      <c r="V2244" s="114" t="s">
        <v>2400</v>
      </c>
      <c r="W2244">
        <v>301910</v>
      </c>
    </row>
    <row r="2245" spans="7:23" ht="12.75">
      <c r="G2245">
        <v>142672</v>
      </c>
      <c r="H2245" s="114" t="s">
        <v>2346</v>
      </c>
      <c r="I2245" s="114" t="s">
        <v>660</v>
      </c>
      <c r="L2245">
        <v>227793</v>
      </c>
      <c r="M2245" s="114" t="s">
        <v>1244</v>
      </c>
      <c r="N2245" s="114" t="s">
        <v>677</v>
      </c>
      <c r="V2245" s="114" t="s">
        <v>2401</v>
      </c>
      <c r="W2245">
        <v>301906</v>
      </c>
    </row>
    <row r="2246" spans="7:23" ht="12.75">
      <c r="G2246">
        <v>142680</v>
      </c>
      <c r="H2246" s="114" t="s">
        <v>2347</v>
      </c>
      <c r="I2246" s="114" t="s">
        <v>660</v>
      </c>
      <c r="L2246">
        <v>227981</v>
      </c>
      <c r="M2246" s="114" t="s">
        <v>1320</v>
      </c>
      <c r="N2246" s="114" t="s">
        <v>677</v>
      </c>
      <c r="V2246" s="114" t="s">
        <v>2402</v>
      </c>
      <c r="W2246">
        <v>301902</v>
      </c>
    </row>
    <row r="2247" spans="7:23" ht="12.75">
      <c r="G2247">
        <v>142868</v>
      </c>
      <c r="H2247" s="114" t="s">
        <v>2348</v>
      </c>
      <c r="I2247" s="114" t="s">
        <v>660</v>
      </c>
      <c r="L2247">
        <v>227985</v>
      </c>
      <c r="M2247" s="114" t="s">
        <v>1323</v>
      </c>
      <c r="N2247" s="114" t="s">
        <v>677</v>
      </c>
      <c r="V2247" s="114" t="s">
        <v>2403</v>
      </c>
      <c r="W2247">
        <v>301898</v>
      </c>
    </row>
    <row r="2248" spans="7:23" ht="12.75">
      <c r="G2248">
        <v>142878</v>
      </c>
      <c r="H2248" s="114" t="s">
        <v>2349</v>
      </c>
      <c r="I2248" s="114" t="s">
        <v>660</v>
      </c>
      <c r="L2248">
        <v>227989</v>
      </c>
      <c r="M2248" s="114" t="s">
        <v>1340</v>
      </c>
      <c r="N2248" s="114" t="s">
        <v>677</v>
      </c>
      <c r="V2248" s="114" t="s">
        <v>2404</v>
      </c>
      <c r="W2248">
        <v>301894</v>
      </c>
    </row>
    <row r="2249" spans="7:23" ht="12.75">
      <c r="G2249">
        <v>164732</v>
      </c>
      <c r="H2249" s="114" t="s">
        <v>2350</v>
      </c>
      <c r="I2249" s="114" t="s">
        <v>660</v>
      </c>
      <c r="L2249">
        <v>227993</v>
      </c>
      <c r="M2249" s="114" t="s">
        <v>1345</v>
      </c>
      <c r="N2249" s="114" t="s">
        <v>677</v>
      </c>
      <c r="V2249" s="114" t="s">
        <v>2405</v>
      </c>
      <c r="W2249">
        <v>301890</v>
      </c>
    </row>
    <row r="2250" spans="7:23" ht="12.75">
      <c r="G2250">
        <v>164733</v>
      </c>
      <c r="H2250" s="114" t="s">
        <v>2351</v>
      </c>
      <c r="I2250" s="114" t="s">
        <v>660</v>
      </c>
      <c r="L2250">
        <v>227997</v>
      </c>
      <c r="M2250" s="114" t="s">
        <v>1350</v>
      </c>
      <c r="N2250" s="114" t="s">
        <v>677</v>
      </c>
      <c r="V2250" s="114" t="s">
        <v>4818</v>
      </c>
      <c r="W2250">
        <v>346666</v>
      </c>
    </row>
    <row r="2251" spans="7:23" ht="12.75">
      <c r="G2251">
        <v>219481</v>
      </c>
      <c r="H2251" s="114" t="s">
        <v>2352</v>
      </c>
      <c r="I2251" s="114" t="s">
        <v>660</v>
      </c>
      <c r="L2251">
        <v>228001</v>
      </c>
      <c r="M2251" s="114" t="s">
        <v>1356</v>
      </c>
      <c r="N2251" s="114" t="s">
        <v>677</v>
      </c>
      <c r="V2251" s="114" t="s">
        <v>5220</v>
      </c>
      <c r="W2251">
        <v>397266</v>
      </c>
    </row>
    <row r="2252" spans="7:23" ht="12.75">
      <c r="G2252">
        <v>289081</v>
      </c>
      <c r="H2252" s="114" t="s">
        <v>2353</v>
      </c>
      <c r="I2252" s="114" t="s">
        <v>660</v>
      </c>
      <c r="L2252">
        <v>228013</v>
      </c>
      <c r="M2252" s="114" t="s">
        <v>1401</v>
      </c>
      <c r="N2252" s="114" t="s">
        <v>677</v>
      </c>
      <c r="V2252" s="114" t="s">
        <v>5221</v>
      </c>
      <c r="W2252">
        <v>420666</v>
      </c>
    </row>
    <row r="2253" spans="7:23" ht="12.75">
      <c r="G2253">
        <v>22195</v>
      </c>
      <c r="H2253" s="114" t="s">
        <v>676</v>
      </c>
      <c r="L2253">
        <v>228017</v>
      </c>
      <c r="M2253" s="114" t="s">
        <v>1407</v>
      </c>
      <c r="N2253" s="114" t="s">
        <v>677</v>
      </c>
      <c r="V2253" s="114" t="s">
        <v>5222</v>
      </c>
      <c r="W2253">
        <v>414266</v>
      </c>
    </row>
    <row r="2254" spans="7:23" ht="12.75">
      <c r="G2254">
        <v>22197</v>
      </c>
      <c r="H2254" s="114" t="s">
        <v>2354</v>
      </c>
      <c r="I2254" s="114" t="s">
        <v>676</v>
      </c>
      <c r="L2254">
        <v>228021</v>
      </c>
      <c r="M2254" s="114" t="s">
        <v>1424</v>
      </c>
      <c r="N2254" s="114" t="s">
        <v>677</v>
      </c>
      <c r="V2254" s="114" t="s">
        <v>2406</v>
      </c>
      <c r="W2254">
        <v>301886</v>
      </c>
    </row>
    <row r="2255" spans="7:23" ht="12.75">
      <c r="G2255">
        <v>101871</v>
      </c>
      <c r="H2255" s="114" t="s">
        <v>2355</v>
      </c>
      <c r="I2255" s="114" t="s">
        <v>676</v>
      </c>
      <c r="L2255">
        <v>228025</v>
      </c>
      <c r="M2255" s="114" t="s">
        <v>1427</v>
      </c>
      <c r="N2255" s="114" t="s">
        <v>677</v>
      </c>
      <c r="V2255" s="114" t="s">
        <v>2407</v>
      </c>
      <c r="W2255">
        <v>301882</v>
      </c>
    </row>
    <row r="2256" spans="7:23" ht="12.75">
      <c r="G2256">
        <v>165820</v>
      </c>
      <c r="H2256" s="114" t="s">
        <v>2356</v>
      </c>
      <c r="I2256" s="114" t="s">
        <v>676</v>
      </c>
      <c r="L2256">
        <v>228029</v>
      </c>
      <c r="M2256" s="114" t="s">
        <v>1431</v>
      </c>
      <c r="N2256" s="114" t="s">
        <v>677</v>
      </c>
      <c r="V2256" s="114" t="s">
        <v>5223</v>
      </c>
      <c r="W2256">
        <v>421266</v>
      </c>
    </row>
    <row r="2257" spans="7:23" ht="12.75">
      <c r="G2257">
        <v>339266</v>
      </c>
      <c r="H2257" s="114" t="s">
        <v>4815</v>
      </c>
      <c r="I2257" s="114" t="s">
        <v>676</v>
      </c>
      <c r="L2257">
        <v>228033</v>
      </c>
      <c r="M2257" s="114" t="s">
        <v>1449</v>
      </c>
      <c r="N2257" s="114" t="s">
        <v>677</v>
      </c>
      <c r="V2257" s="114" t="s">
        <v>2408</v>
      </c>
      <c r="W2257">
        <v>301878</v>
      </c>
    </row>
    <row r="2258" spans="7:23" ht="12.75">
      <c r="G2258">
        <v>339267</v>
      </c>
      <c r="H2258" s="114" t="s">
        <v>4816</v>
      </c>
      <c r="I2258" s="114" t="s">
        <v>676</v>
      </c>
      <c r="L2258">
        <v>228037</v>
      </c>
      <c r="M2258" s="114" t="s">
        <v>1464</v>
      </c>
      <c r="N2258" s="114" t="s">
        <v>677</v>
      </c>
      <c r="V2258" s="114" t="s">
        <v>2409</v>
      </c>
      <c r="W2258">
        <v>24512</v>
      </c>
    </row>
    <row r="2259" spans="7:23" ht="12.75">
      <c r="G2259">
        <v>164495</v>
      </c>
      <c r="H2259" s="114" t="s">
        <v>2357</v>
      </c>
      <c r="I2259" s="114" t="s">
        <v>676</v>
      </c>
      <c r="L2259">
        <v>228041</v>
      </c>
      <c r="M2259" s="114" t="s">
        <v>1468</v>
      </c>
      <c r="N2259" s="114" t="s">
        <v>677</v>
      </c>
      <c r="V2259" s="114" t="s">
        <v>2410</v>
      </c>
      <c r="W2259">
        <v>301954</v>
      </c>
    </row>
    <row r="2260" spans="7:23" ht="12.75">
      <c r="G2260">
        <v>164494</v>
      </c>
      <c r="H2260" s="114" t="s">
        <v>2358</v>
      </c>
      <c r="I2260" s="114" t="s">
        <v>676</v>
      </c>
      <c r="L2260">
        <v>228045</v>
      </c>
      <c r="M2260" s="114" t="s">
        <v>1471</v>
      </c>
      <c r="N2260" s="114" t="s">
        <v>677</v>
      </c>
      <c r="V2260" s="114" t="s">
        <v>2411</v>
      </c>
      <c r="W2260">
        <v>301950</v>
      </c>
    </row>
    <row r="2261" spans="7:23" ht="12.75">
      <c r="G2261">
        <v>23328</v>
      </c>
      <c r="H2261" s="114" t="s">
        <v>764</v>
      </c>
      <c r="I2261" s="114" t="s">
        <v>676</v>
      </c>
      <c r="L2261">
        <v>228317</v>
      </c>
      <c r="M2261" s="114" t="s">
        <v>1483</v>
      </c>
      <c r="N2261" s="114" t="s">
        <v>677</v>
      </c>
      <c r="V2261" s="114" t="s">
        <v>2412</v>
      </c>
      <c r="W2261">
        <v>301946</v>
      </c>
    </row>
    <row r="2262" spans="7:23" ht="12.75">
      <c r="G2262">
        <v>30682</v>
      </c>
      <c r="H2262" s="114" t="s">
        <v>2359</v>
      </c>
      <c r="I2262" s="114" t="s">
        <v>676</v>
      </c>
      <c r="L2262">
        <v>228321</v>
      </c>
      <c r="M2262" s="114" t="s">
        <v>1486</v>
      </c>
      <c r="N2262" s="114" t="s">
        <v>677</v>
      </c>
      <c r="V2262" s="114" t="s">
        <v>2413</v>
      </c>
      <c r="W2262">
        <v>301942</v>
      </c>
    </row>
    <row r="2263" spans="7:23" ht="12.75">
      <c r="G2263">
        <v>30681</v>
      </c>
      <c r="H2263" s="114" t="s">
        <v>2360</v>
      </c>
      <c r="I2263" s="114" t="s">
        <v>676</v>
      </c>
      <c r="L2263">
        <v>228325</v>
      </c>
      <c r="M2263" s="114" t="s">
        <v>1503</v>
      </c>
      <c r="N2263" s="114" t="s">
        <v>677</v>
      </c>
      <c r="V2263" s="114" t="s">
        <v>2414</v>
      </c>
      <c r="W2263">
        <v>301938</v>
      </c>
    </row>
    <row r="2264" spans="7:23" ht="12.75">
      <c r="G2264">
        <v>32667</v>
      </c>
      <c r="H2264" s="114" t="s">
        <v>2361</v>
      </c>
      <c r="I2264" s="114" t="s">
        <v>676</v>
      </c>
      <c r="L2264">
        <v>228329</v>
      </c>
      <c r="M2264" s="114" t="s">
        <v>1508</v>
      </c>
      <c r="N2264" s="114" t="s">
        <v>677</v>
      </c>
      <c r="V2264" s="114" t="s">
        <v>2415</v>
      </c>
      <c r="W2264">
        <v>301934</v>
      </c>
    </row>
    <row r="2265" spans="7:23" ht="12.75">
      <c r="G2265">
        <v>30685</v>
      </c>
      <c r="H2265" s="114" t="s">
        <v>2362</v>
      </c>
      <c r="I2265" s="114" t="s">
        <v>676</v>
      </c>
      <c r="L2265">
        <v>228333</v>
      </c>
      <c r="M2265" s="114" t="s">
        <v>1513</v>
      </c>
      <c r="N2265" s="114" t="s">
        <v>677</v>
      </c>
      <c r="V2265" s="114" t="s">
        <v>2416</v>
      </c>
      <c r="W2265">
        <v>24513</v>
      </c>
    </row>
    <row r="2266" spans="7:23" ht="12.75">
      <c r="G2266">
        <v>30686</v>
      </c>
      <c r="H2266" s="114" t="s">
        <v>2363</v>
      </c>
      <c r="I2266" s="114" t="s">
        <v>676</v>
      </c>
      <c r="L2266">
        <v>228337</v>
      </c>
      <c r="M2266" s="114" t="s">
        <v>1519</v>
      </c>
      <c r="N2266" s="114" t="s">
        <v>677</v>
      </c>
      <c r="V2266" s="114" t="s">
        <v>2417</v>
      </c>
      <c r="W2266">
        <v>24514</v>
      </c>
    </row>
    <row r="2267" spans="7:23" ht="12.75">
      <c r="G2267">
        <v>30688</v>
      </c>
      <c r="H2267" s="114" t="s">
        <v>2364</v>
      </c>
      <c r="I2267" s="114" t="s">
        <v>676</v>
      </c>
      <c r="L2267">
        <v>228349</v>
      </c>
      <c r="M2267" s="114" t="s">
        <v>1564</v>
      </c>
      <c r="N2267" s="114" t="s">
        <v>677</v>
      </c>
      <c r="V2267" s="114" t="s">
        <v>2418</v>
      </c>
      <c r="W2267">
        <v>301958</v>
      </c>
    </row>
    <row r="2268" spans="7:23" ht="12.75">
      <c r="G2268">
        <v>30689</v>
      </c>
      <c r="H2268" s="114" t="s">
        <v>2365</v>
      </c>
      <c r="I2268" s="114" t="s">
        <v>676</v>
      </c>
      <c r="L2268">
        <v>228353</v>
      </c>
      <c r="M2268" s="114" t="s">
        <v>1570</v>
      </c>
      <c r="N2268" s="114" t="s">
        <v>677</v>
      </c>
      <c r="V2268" s="114" t="s">
        <v>2419</v>
      </c>
      <c r="W2268">
        <v>302054</v>
      </c>
    </row>
    <row r="2269" spans="7:23" ht="12.75">
      <c r="G2269">
        <v>30691</v>
      </c>
      <c r="H2269" s="114" t="s">
        <v>2366</v>
      </c>
      <c r="I2269" s="114" t="s">
        <v>676</v>
      </c>
      <c r="L2269">
        <v>228357</v>
      </c>
      <c r="M2269" s="114" t="s">
        <v>1587</v>
      </c>
      <c r="N2269" s="114" t="s">
        <v>677</v>
      </c>
      <c r="V2269" s="114" t="s">
        <v>2420</v>
      </c>
      <c r="W2269">
        <v>302050</v>
      </c>
    </row>
    <row r="2270" spans="7:23" ht="12.75">
      <c r="G2270">
        <v>30692</v>
      </c>
      <c r="H2270" s="114" t="s">
        <v>2363</v>
      </c>
      <c r="I2270" s="114" t="s">
        <v>676</v>
      </c>
      <c r="L2270">
        <v>228361</v>
      </c>
      <c r="M2270" s="114" t="s">
        <v>1590</v>
      </c>
      <c r="N2270" s="114" t="s">
        <v>677</v>
      </c>
      <c r="V2270" s="114" t="s">
        <v>2421</v>
      </c>
      <c r="W2270">
        <v>302046</v>
      </c>
    </row>
    <row r="2271" spans="7:23" ht="12.75">
      <c r="G2271">
        <v>30694</v>
      </c>
      <c r="H2271" s="114" t="s">
        <v>765</v>
      </c>
      <c r="I2271" s="114" t="s">
        <v>676</v>
      </c>
      <c r="L2271">
        <v>228365</v>
      </c>
      <c r="M2271" s="114" t="s">
        <v>1594</v>
      </c>
      <c r="N2271" s="114" t="s">
        <v>677</v>
      </c>
      <c r="V2271" s="114" t="s">
        <v>2422</v>
      </c>
      <c r="W2271">
        <v>302042</v>
      </c>
    </row>
    <row r="2272" spans="7:23" ht="12.75">
      <c r="G2272">
        <v>30695</v>
      </c>
      <c r="H2272" s="114" t="s">
        <v>766</v>
      </c>
      <c r="I2272" s="114" t="s">
        <v>676</v>
      </c>
      <c r="L2272">
        <v>228369</v>
      </c>
      <c r="M2272" s="114" t="s">
        <v>1612</v>
      </c>
      <c r="N2272" s="114" t="s">
        <v>677</v>
      </c>
      <c r="V2272" s="114" t="s">
        <v>2423</v>
      </c>
      <c r="W2272">
        <v>302038</v>
      </c>
    </row>
    <row r="2273" spans="7:23" ht="12.75">
      <c r="G2273">
        <v>102045</v>
      </c>
      <c r="H2273" s="114" t="s">
        <v>2113</v>
      </c>
      <c r="I2273" s="114" t="s">
        <v>676</v>
      </c>
      <c r="L2273">
        <v>228373</v>
      </c>
      <c r="M2273" s="114" t="s">
        <v>1627</v>
      </c>
      <c r="N2273" s="114" t="s">
        <v>677</v>
      </c>
      <c r="V2273" s="114" t="s">
        <v>2424</v>
      </c>
      <c r="W2273">
        <v>302034</v>
      </c>
    </row>
    <row r="2274" spans="7:23" ht="12.75">
      <c r="G2274">
        <v>102044</v>
      </c>
      <c r="H2274" s="114" t="s">
        <v>2114</v>
      </c>
      <c r="I2274" s="114" t="s">
        <v>676</v>
      </c>
      <c r="L2274">
        <v>228377</v>
      </c>
      <c r="M2274" s="114" t="s">
        <v>1631</v>
      </c>
      <c r="N2274" s="114" t="s">
        <v>677</v>
      </c>
      <c r="V2274" s="114" t="s">
        <v>2425</v>
      </c>
      <c r="W2274">
        <v>302030</v>
      </c>
    </row>
    <row r="2275" spans="7:23" ht="12.75">
      <c r="G2275">
        <v>194666</v>
      </c>
      <c r="H2275" s="114" t="s">
        <v>4817</v>
      </c>
      <c r="I2275" s="114" t="s">
        <v>676</v>
      </c>
      <c r="L2275">
        <v>228381</v>
      </c>
      <c r="M2275" s="114" t="s">
        <v>1634</v>
      </c>
      <c r="N2275" s="114" t="s">
        <v>677</v>
      </c>
      <c r="V2275" s="114" t="s">
        <v>2426</v>
      </c>
      <c r="W2275">
        <v>302026</v>
      </c>
    </row>
    <row r="2276" spans="7:23" ht="12.75">
      <c r="G2276">
        <v>22466</v>
      </c>
      <c r="H2276" s="114" t="s">
        <v>658</v>
      </c>
      <c r="L2276">
        <v>229769</v>
      </c>
      <c r="M2276" s="114" t="s">
        <v>1709</v>
      </c>
      <c r="N2276" s="114" t="s">
        <v>677</v>
      </c>
      <c r="V2276" s="114" t="s">
        <v>2427</v>
      </c>
      <c r="W2276">
        <v>302022</v>
      </c>
    </row>
    <row r="2277" spans="7:23" ht="12.75">
      <c r="G2277">
        <v>25673</v>
      </c>
      <c r="H2277" s="114" t="s">
        <v>767</v>
      </c>
      <c r="I2277" s="114" t="s">
        <v>658</v>
      </c>
      <c r="L2277">
        <v>229869</v>
      </c>
      <c r="M2277" s="114" t="s">
        <v>1724</v>
      </c>
      <c r="N2277" s="114" t="s">
        <v>677</v>
      </c>
      <c r="V2277" s="114" t="s">
        <v>2428</v>
      </c>
      <c r="W2277">
        <v>302018</v>
      </c>
    </row>
    <row r="2278" spans="7:23" ht="12.75">
      <c r="G2278">
        <v>181058</v>
      </c>
      <c r="H2278" s="114" t="s">
        <v>768</v>
      </c>
      <c r="I2278" s="114" t="s">
        <v>658</v>
      </c>
      <c r="L2278">
        <v>230069</v>
      </c>
      <c r="M2278" s="114" t="s">
        <v>5130</v>
      </c>
      <c r="N2278" s="114" t="s">
        <v>677</v>
      </c>
      <c r="V2278" s="114" t="s">
        <v>2429</v>
      </c>
      <c r="W2278">
        <v>302014</v>
      </c>
    </row>
    <row r="2279" spans="7:23" ht="12.75">
      <c r="G2279">
        <v>181054</v>
      </c>
      <c r="H2279" s="114" t="s">
        <v>769</v>
      </c>
      <c r="I2279" s="114" t="s">
        <v>658</v>
      </c>
      <c r="L2279">
        <v>230269</v>
      </c>
      <c r="M2279" s="114" t="s">
        <v>1678</v>
      </c>
      <c r="N2279" s="114" t="s">
        <v>677</v>
      </c>
      <c r="V2279" s="114" t="s">
        <v>2430</v>
      </c>
      <c r="W2279">
        <v>302010</v>
      </c>
    </row>
    <row r="2280" spans="7:23" ht="12.75">
      <c r="G2280">
        <v>24470</v>
      </c>
      <c r="H2280" s="114" t="s">
        <v>2367</v>
      </c>
      <c r="I2280" s="114" t="s">
        <v>658</v>
      </c>
      <c r="L2280">
        <v>232697</v>
      </c>
      <c r="M2280" s="114" t="s">
        <v>3888</v>
      </c>
      <c r="N2280" s="114" t="s">
        <v>658</v>
      </c>
      <c r="V2280" s="114" t="s">
        <v>2431</v>
      </c>
      <c r="W2280">
        <v>302006</v>
      </c>
    </row>
    <row r="2281" spans="7:23" ht="12.75">
      <c r="G2281">
        <v>24471</v>
      </c>
      <c r="H2281" s="114" t="s">
        <v>2368</v>
      </c>
      <c r="I2281" s="114" t="s">
        <v>658</v>
      </c>
      <c r="L2281">
        <v>232700</v>
      </c>
      <c r="M2281" s="114" t="s">
        <v>1967</v>
      </c>
      <c r="N2281" s="114" t="s">
        <v>677</v>
      </c>
      <c r="V2281" s="114" t="s">
        <v>2432</v>
      </c>
      <c r="W2281">
        <v>302002</v>
      </c>
    </row>
    <row r="2282" spans="7:23" ht="12.75">
      <c r="G2282">
        <v>24472</v>
      </c>
      <c r="H2282" s="114" t="s">
        <v>2369</v>
      </c>
      <c r="I2282" s="114" t="s">
        <v>658</v>
      </c>
      <c r="L2282">
        <v>233126</v>
      </c>
      <c r="M2282" s="114" t="s">
        <v>3578</v>
      </c>
      <c r="N2282" s="114" t="s">
        <v>658</v>
      </c>
      <c r="V2282" s="114" t="s">
        <v>2433</v>
      </c>
      <c r="W2282">
        <v>301998</v>
      </c>
    </row>
    <row r="2283" spans="7:23" ht="12.75">
      <c r="G2283">
        <v>24473</v>
      </c>
      <c r="H2283" s="114" t="s">
        <v>2370</v>
      </c>
      <c r="I2283" s="114" t="s">
        <v>658</v>
      </c>
      <c r="L2283">
        <v>233129</v>
      </c>
      <c r="M2283" s="114" t="s">
        <v>1653</v>
      </c>
      <c r="N2283" s="114" t="s">
        <v>677</v>
      </c>
      <c r="V2283" s="114" t="s">
        <v>2434</v>
      </c>
      <c r="W2283">
        <v>301994</v>
      </c>
    </row>
    <row r="2284" spans="7:23" ht="12.75">
      <c r="G2284">
        <v>24474</v>
      </c>
      <c r="H2284" s="114" t="s">
        <v>2371</v>
      </c>
      <c r="I2284" s="114" t="s">
        <v>658</v>
      </c>
      <c r="L2284">
        <v>233130</v>
      </c>
      <c r="M2284" s="114" t="s">
        <v>3577</v>
      </c>
      <c r="N2284" s="114" t="s">
        <v>658</v>
      </c>
      <c r="V2284" s="114" t="s">
        <v>2435</v>
      </c>
      <c r="W2284">
        <v>301990</v>
      </c>
    </row>
    <row r="2285" spans="7:23" ht="12.75">
      <c r="G2285">
        <v>301866</v>
      </c>
      <c r="H2285" s="114" t="s">
        <v>2372</v>
      </c>
      <c r="I2285" s="114" t="s">
        <v>658</v>
      </c>
      <c r="L2285">
        <v>233133</v>
      </c>
      <c r="M2285" s="114" t="s">
        <v>1652</v>
      </c>
      <c r="N2285" s="114" t="s">
        <v>677</v>
      </c>
      <c r="V2285" s="114" t="s">
        <v>2436</v>
      </c>
      <c r="W2285">
        <v>301986</v>
      </c>
    </row>
    <row r="2286" spans="7:23" ht="12.75">
      <c r="G2286">
        <v>24475</v>
      </c>
      <c r="H2286" s="114" t="s">
        <v>2373</v>
      </c>
      <c r="I2286" s="114" t="s">
        <v>658</v>
      </c>
      <c r="L2286">
        <v>245674</v>
      </c>
      <c r="M2286" s="114" t="s">
        <v>2192</v>
      </c>
      <c r="N2286" s="114" t="s">
        <v>660</v>
      </c>
      <c r="V2286" s="114" t="s">
        <v>5224</v>
      </c>
      <c r="W2286">
        <v>367866</v>
      </c>
    </row>
    <row r="2287" spans="7:23" ht="12.75">
      <c r="G2287">
        <v>24476</v>
      </c>
      <c r="H2287" s="114" t="s">
        <v>2374</v>
      </c>
      <c r="I2287" s="114" t="s">
        <v>658</v>
      </c>
      <c r="L2287">
        <v>245675</v>
      </c>
      <c r="M2287" s="114" t="s">
        <v>2193</v>
      </c>
      <c r="N2287" s="114" t="s">
        <v>660</v>
      </c>
      <c r="V2287" s="114" t="s">
        <v>2437</v>
      </c>
      <c r="W2287">
        <v>301982</v>
      </c>
    </row>
    <row r="2288" spans="7:23" ht="12.75">
      <c r="G2288">
        <v>24477</v>
      </c>
      <c r="H2288" s="114" t="s">
        <v>2375</v>
      </c>
      <c r="I2288" s="114" t="s">
        <v>658</v>
      </c>
      <c r="L2288">
        <v>245676</v>
      </c>
      <c r="M2288" s="114" t="s">
        <v>2194</v>
      </c>
      <c r="N2288" s="114" t="s">
        <v>660</v>
      </c>
      <c r="V2288" s="114" t="s">
        <v>2438</v>
      </c>
      <c r="W2288">
        <v>301978</v>
      </c>
    </row>
    <row r="2289" spans="7:23" ht="12.75">
      <c r="G2289">
        <v>24478</v>
      </c>
      <c r="H2289" s="114" t="s">
        <v>2376</v>
      </c>
      <c r="I2289" s="114" t="s">
        <v>658</v>
      </c>
      <c r="L2289">
        <v>245677</v>
      </c>
      <c r="M2289" s="114" t="s">
        <v>2195</v>
      </c>
      <c r="N2289" s="114" t="s">
        <v>660</v>
      </c>
      <c r="V2289" s="114" t="s">
        <v>2439</v>
      </c>
      <c r="W2289">
        <v>301974</v>
      </c>
    </row>
    <row r="2290" spans="7:23" ht="12.75">
      <c r="G2290">
        <v>24479</v>
      </c>
      <c r="H2290" s="114" t="s">
        <v>2377</v>
      </c>
      <c r="I2290" s="114" t="s">
        <v>658</v>
      </c>
      <c r="L2290">
        <v>245679</v>
      </c>
      <c r="M2290" s="114" t="s">
        <v>2183</v>
      </c>
      <c r="N2290" s="114" t="s">
        <v>660</v>
      </c>
      <c r="V2290" s="114" t="s">
        <v>2440</v>
      </c>
      <c r="W2290">
        <v>301970</v>
      </c>
    </row>
    <row r="2291" spans="7:23" ht="12.75">
      <c r="G2291">
        <v>24480</v>
      </c>
      <c r="H2291" s="114" t="s">
        <v>2378</v>
      </c>
      <c r="I2291" s="114" t="s">
        <v>658</v>
      </c>
      <c r="L2291">
        <v>245680</v>
      </c>
      <c r="M2291" s="114" t="s">
        <v>2187</v>
      </c>
      <c r="N2291" s="114" t="s">
        <v>660</v>
      </c>
      <c r="V2291" s="114" t="s">
        <v>2441</v>
      </c>
      <c r="W2291">
        <v>301966</v>
      </c>
    </row>
    <row r="2292" spans="7:23" ht="12.75">
      <c r="G2292">
        <v>24481</v>
      </c>
      <c r="H2292" s="114" t="s">
        <v>2379</v>
      </c>
      <c r="I2292" s="114" t="s">
        <v>658</v>
      </c>
      <c r="L2292">
        <v>255469</v>
      </c>
      <c r="M2292" s="114" t="s">
        <v>3600</v>
      </c>
      <c r="N2292" s="114" t="s">
        <v>658</v>
      </c>
      <c r="V2292" s="114" t="s">
        <v>2442</v>
      </c>
      <c r="W2292">
        <v>301962</v>
      </c>
    </row>
    <row r="2293" spans="7:23" ht="12.75">
      <c r="G2293">
        <v>24482</v>
      </c>
      <c r="H2293" s="114" t="s">
        <v>2380</v>
      </c>
      <c r="I2293" s="114" t="s">
        <v>658</v>
      </c>
      <c r="L2293">
        <v>255472</v>
      </c>
      <c r="M2293" s="114" t="s">
        <v>1675</v>
      </c>
      <c r="N2293" s="114" t="s">
        <v>677</v>
      </c>
      <c r="V2293" s="114" t="s">
        <v>2443</v>
      </c>
      <c r="W2293">
        <v>302150</v>
      </c>
    </row>
    <row r="2294" spans="7:23" ht="12.75">
      <c r="G2294">
        <v>24483</v>
      </c>
      <c r="H2294" s="114" t="s">
        <v>2381</v>
      </c>
      <c r="I2294" s="114" t="s">
        <v>658</v>
      </c>
      <c r="L2294">
        <v>265490</v>
      </c>
      <c r="M2294" s="114" t="s">
        <v>3566</v>
      </c>
      <c r="N2294" s="114" t="s">
        <v>658</v>
      </c>
      <c r="V2294" s="114" t="s">
        <v>2444</v>
      </c>
      <c r="W2294">
        <v>302146</v>
      </c>
    </row>
    <row r="2295" spans="7:23" ht="12.75">
      <c r="G2295">
        <v>24484</v>
      </c>
      <c r="H2295" s="114" t="s">
        <v>2382</v>
      </c>
      <c r="I2295" s="114" t="s">
        <v>658</v>
      </c>
      <c r="L2295">
        <v>265493</v>
      </c>
      <c r="M2295" s="114" t="s">
        <v>1641</v>
      </c>
      <c r="N2295" s="114" t="s">
        <v>677</v>
      </c>
      <c r="V2295" s="114" t="s">
        <v>2445</v>
      </c>
      <c r="W2295">
        <v>302142</v>
      </c>
    </row>
    <row r="2296" spans="7:23" ht="12.75">
      <c r="G2296">
        <v>24485</v>
      </c>
      <c r="H2296" s="114" t="s">
        <v>2383</v>
      </c>
      <c r="I2296" s="114" t="s">
        <v>658</v>
      </c>
      <c r="L2296">
        <v>270668</v>
      </c>
      <c r="M2296" s="114" t="s">
        <v>2700</v>
      </c>
      <c r="N2296" s="114" t="s">
        <v>658</v>
      </c>
      <c r="V2296" s="114" t="s">
        <v>2446</v>
      </c>
      <c r="W2296">
        <v>302138</v>
      </c>
    </row>
    <row r="2297" spans="7:23" ht="12.75">
      <c r="G2297">
        <v>24486</v>
      </c>
      <c r="H2297" s="114" t="s">
        <v>2384</v>
      </c>
      <c r="I2297" s="114" t="s">
        <v>658</v>
      </c>
      <c r="L2297">
        <v>270671</v>
      </c>
      <c r="M2297" s="114" t="s">
        <v>962</v>
      </c>
      <c r="N2297" s="114" t="s">
        <v>677</v>
      </c>
      <c r="V2297" s="114" t="s">
        <v>2447</v>
      </c>
      <c r="W2297">
        <v>302134</v>
      </c>
    </row>
    <row r="2298" spans="7:23" ht="12.75">
      <c r="G2298">
        <v>24487</v>
      </c>
      <c r="H2298" s="114" t="s">
        <v>2385</v>
      </c>
      <c r="I2298" s="114" t="s">
        <v>658</v>
      </c>
      <c r="L2298">
        <v>270672</v>
      </c>
      <c r="M2298" s="114" t="s">
        <v>3601</v>
      </c>
      <c r="N2298" s="114" t="s">
        <v>658</v>
      </c>
      <c r="V2298" s="114" t="s">
        <v>2448</v>
      </c>
      <c r="W2298">
        <v>302130</v>
      </c>
    </row>
    <row r="2299" spans="7:23" ht="12.75">
      <c r="G2299">
        <v>24488</v>
      </c>
      <c r="H2299" s="114" t="s">
        <v>2386</v>
      </c>
      <c r="I2299" s="114" t="s">
        <v>658</v>
      </c>
      <c r="L2299">
        <v>270675</v>
      </c>
      <c r="M2299" s="114" t="s">
        <v>1676</v>
      </c>
      <c r="N2299" s="114" t="s">
        <v>677</v>
      </c>
      <c r="V2299" s="114" t="s">
        <v>2449</v>
      </c>
      <c r="W2299">
        <v>302126</v>
      </c>
    </row>
    <row r="2300" spans="7:23" ht="12.75">
      <c r="G2300">
        <v>24489</v>
      </c>
      <c r="H2300" s="114" t="s">
        <v>2387</v>
      </c>
      <c r="I2300" s="114" t="s">
        <v>658</v>
      </c>
      <c r="L2300">
        <v>270707</v>
      </c>
      <c r="M2300" s="114" t="s">
        <v>3115</v>
      </c>
      <c r="N2300" s="114" t="s">
        <v>658</v>
      </c>
      <c r="V2300" s="114" t="s">
        <v>2450</v>
      </c>
      <c r="W2300">
        <v>302122</v>
      </c>
    </row>
    <row r="2301" spans="7:23" ht="12.75">
      <c r="G2301">
        <v>24490</v>
      </c>
      <c r="H2301" s="114" t="s">
        <v>2388</v>
      </c>
      <c r="I2301" s="114" t="s">
        <v>658</v>
      </c>
      <c r="L2301">
        <v>270710</v>
      </c>
      <c r="M2301" s="114" t="s">
        <v>1144</v>
      </c>
      <c r="N2301" s="114" t="s">
        <v>677</v>
      </c>
      <c r="V2301" s="114" t="s">
        <v>2451</v>
      </c>
      <c r="W2301">
        <v>302118</v>
      </c>
    </row>
    <row r="2302" spans="7:23" ht="12.75">
      <c r="G2302">
        <v>301870</v>
      </c>
      <c r="H2302" s="114" t="s">
        <v>2389</v>
      </c>
      <c r="I2302" s="114" t="s">
        <v>658</v>
      </c>
      <c r="L2302">
        <v>272268</v>
      </c>
      <c r="M2302" s="114" t="s">
        <v>3889</v>
      </c>
      <c r="N2302" s="114" t="s">
        <v>658</v>
      </c>
      <c r="V2302" s="114" t="s">
        <v>2452</v>
      </c>
      <c r="W2302">
        <v>302114</v>
      </c>
    </row>
    <row r="2303" spans="7:23" ht="12.75">
      <c r="G2303">
        <v>301874</v>
      </c>
      <c r="H2303" s="114" t="s">
        <v>2390</v>
      </c>
      <c r="I2303" s="114" t="s">
        <v>658</v>
      </c>
      <c r="L2303">
        <v>272271</v>
      </c>
      <c r="M2303" s="114" t="s">
        <v>1968</v>
      </c>
      <c r="N2303" s="114" t="s">
        <v>677</v>
      </c>
      <c r="V2303" s="114" t="s">
        <v>2453</v>
      </c>
      <c r="W2303">
        <v>302110</v>
      </c>
    </row>
    <row r="2304" spans="7:23" ht="12.75">
      <c r="G2304">
        <v>24500</v>
      </c>
      <c r="H2304" s="114" t="s">
        <v>2391</v>
      </c>
      <c r="I2304" s="114" t="s">
        <v>658</v>
      </c>
      <c r="L2304">
        <v>273867</v>
      </c>
      <c r="M2304" s="114" t="s">
        <v>3698</v>
      </c>
      <c r="N2304" s="114" t="s">
        <v>658</v>
      </c>
      <c r="V2304" s="114" t="s">
        <v>2454</v>
      </c>
      <c r="W2304">
        <v>302106</v>
      </c>
    </row>
    <row r="2305" spans="7:23" ht="12.75">
      <c r="G2305">
        <v>24501</v>
      </c>
      <c r="H2305" s="114" t="s">
        <v>2392</v>
      </c>
      <c r="I2305" s="114" t="s">
        <v>658</v>
      </c>
      <c r="L2305">
        <v>273870</v>
      </c>
      <c r="M2305" s="114" t="s">
        <v>1776</v>
      </c>
      <c r="N2305" s="114" t="s">
        <v>677</v>
      </c>
      <c r="V2305" s="114" t="s">
        <v>2455</v>
      </c>
      <c r="W2305">
        <v>302102</v>
      </c>
    </row>
    <row r="2306" spans="7:23" ht="12.75">
      <c r="G2306">
        <v>24510</v>
      </c>
      <c r="H2306" s="114" t="s">
        <v>2393</v>
      </c>
      <c r="I2306" s="114" t="s">
        <v>658</v>
      </c>
      <c r="L2306">
        <v>274066</v>
      </c>
      <c r="M2306" s="114" t="s">
        <v>735</v>
      </c>
      <c r="N2306" s="114" t="s">
        <v>725</v>
      </c>
      <c r="V2306" s="114" t="s">
        <v>2456</v>
      </c>
      <c r="W2306">
        <v>302098</v>
      </c>
    </row>
    <row r="2307" spans="7:23" ht="12.75">
      <c r="G2307">
        <v>24511</v>
      </c>
      <c r="H2307" s="114" t="s">
        <v>2394</v>
      </c>
      <c r="I2307" s="114" t="s">
        <v>658</v>
      </c>
      <c r="L2307">
        <v>274281</v>
      </c>
      <c r="M2307" s="114" t="s">
        <v>3112</v>
      </c>
      <c r="N2307" s="114" t="s">
        <v>658</v>
      </c>
      <c r="V2307" s="114" t="s">
        <v>2457</v>
      </c>
      <c r="W2307">
        <v>302094</v>
      </c>
    </row>
    <row r="2308" spans="7:23" ht="12.75">
      <c r="G2308">
        <v>164067</v>
      </c>
      <c r="H2308" s="114" t="s">
        <v>2395</v>
      </c>
      <c r="I2308" s="114" t="s">
        <v>658</v>
      </c>
      <c r="L2308">
        <v>274284</v>
      </c>
      <c r="M2308" s="114" t="s">
        <v>1142</v>
      </c>
      <c r="N2308" s="114" t="s">
        <v>677</v>
      </c>
      <c r="V2308" s="114" t="s">
        <v>2458</v>
      </c>
      <c r="W2308">
        <v>302090</v>
      </c>
    </row>
    <row r="2309" spans="7:23" ht="12.75">
      <c r="G2309">
        <v>301930</v>
      </c>
      <c r="H2309" s="114" t="s">
        <v>5218</v>
      </c>
      <c r="I2309" s="114" t="s">
        <v>658</v>
      </c>
      <c r="L2309">
        <v>280267</v>
      </c>
      <c r="M2309" s="114" t="s">
        <v>5297</v>
      </c>
      <c r="N2309" s="114" t="s">
        <v>658</v>
      </c>
      <c r="V2309" s="114" t="s">
        <v>2459</v>
      </c>
      <c r="W2309">
        <v>302086</v>
      </c>
    </row>
    <row r="2310" spans="7:23" ht="12.75">
      <c r="G2310">
        <v>418666</v>
      </c>
      <c r="H2310" s="114" t="s">
        <v>5219</v>
      </c>
      <c r="I2310" s="114" t="s">
        <v>658</v>
      </c>
      <c r="L2310">
        <v>280270</v>
      </c>
      <c r="M2310" s="114" t="s">
        <v>5131</v>
      </c>
      <c r="N2310" s="114" t="s">
        <v>677</v>
      </c>
      <c r="V2310" s="114" t="s">
        <v>2460</v>
      </c>
      <c r="W2310">
        <v>302082</v>
      </c>
    </row>
    <row r="2311" spans="7:23" ht="12.75">
      <c r="G2311">
        <v>301926</v>
      </c>
      <c r="H2311" s="114" t="s">
        <v>2396</v>
      </c>
      <c r="I2311" s="114" t="s">
        <v>658</v>
      </c>
      <c r="L2311">
        <v>281867</v>
      </c>
      <c r="M2311" s="114" t="s">
        <v>3702</v>
      </c>
      <c r="N2311" s="114" t="s">
        <v>658</v>
      </c>
      <c r="V2311" s="114" t="s">
        <v>2461</v>
      </c>
      <c r="W2311">
        <v>302078</v>
      </c>
    </row>
    <row r="2312" spans="7:23" ht="12.75">
      <c r="G2312">
        <v>301922</v>
      </c>
      <c r="H2312" s="114" t="s">
        <v>2397</v>
      </c>
      <c r="I2312" s="114" t="s">
        <v>658</v>
      </c>
      <c r="L2312">
        <v>281870</v>
      </c>
      <c r="M2312" s="114" t="s">
        <v>1780</v>
      </c>
      <c r="N2312" s="114" t="s">
        <v>677</v>
      </c>
      <c r="V2312" s="114" t="s">
        <v>2462</v>
      </c>
      <c r="W2312">
        <v>302074</v>
      </c>
    </row>
    <row r="2313" spans="7:23" ht="12.75">
      <c r="G2313">
        <v>301918</v>
      </c>
      <c r="H2313" s="114" t="s">
        <v>2398</v>
      </c>
      <c r="I2313" s="114" t="s">
        <v>658</v>
      </c>
      <c r="L2313">
        <v>284667</v>
      </c>
      <c r="M2313" s="114" t="s">
        <v>3890</v>
      </c>
      <c r="N2313" s="114" t="s">
        <v>658</v>
      </c>
      <c r="V2313" s="114" t="s">
        <v>2463</v>
      </c>
      <c r="W2313">
        <v>302070</v>
      </c>
    </row>
    <row r="2314" spans="7:23" ht="12.75">
      <c r="G2314">
        <v>301914</v>
      </c>
      <c r="H2314" s="114" t="s">
        <v>2399</v>
      </c>
      <c r="I2314" s="114" t="s">
        <v>658</v>
      </c>
      <c r="L2314">
        <v>284670</v>
      </c>
      <c r="M2314" s="114" t="s">
        <v>1969</v>
      </c>
      <c r="N2314" s="114" t="s">
        <v>677</v>
      </c>
      <c r="V2314" s="114" t="s">
        <v>2464</v>
      </c>
      <c r="W2314">
        <v>302066</v>
      </c>
    </row>
    <row r="2315" spans="7:23" ht="12.75">
      <c r="G2315">
        <v>301910</v>
      </c>
      <c r="H2315" s="114" t="s">
        <v>2400</v>
      </c>
      <c r="I2315" s="114" t="s">
        <v>658</v>
      </c>
      <c r="L2315">
        <v>285466</v>
      </c>
      <c r="M2315" s="114" t="s">
        <v>2202</v>
      </c>
      <c r="N2315" s="114" t="s">
        <v>660</v>
      </c>
      <c r="V2315" s="114" t="s">
        <v>2465</v>
      </c>
      <c r="W2315">
        <v>302062</v>
      </c>
    </row>
    <row r="2316" spans="7:23" ht="12.75">
      <c r="G2316">
        <v>301906</v>
      </c>
      <c r="H2316" s="114" t="s">
        <v>2401</v>
      </c>
      <c r="I2316" s="114" t="s">
        <v>658</v>
      </c>
      <c r="L2316">
        <v>286269</v>
      </c>
      <c r="M2316" s="114" t="s">
        <v>2604</v>
      </c>
      <c r="N2316" s="114" t="s">
        <v>658</v>
      </c>
      <c r="V2316" s="114" t="s">
        <v>2466</v>
      </c>
      <c r="W2316">
        <v>302058</v>
      </c>
    </row>
    <row r="2317" spans="7:23" ht="12.75">
      <c r="G2317">
        <v>301902</v>
      </c>
      <c r="H2317" s="114" t="s">
        <v>2402</v>
      </c>
      <c r="I2317" s="114" t="s">
        <v>658</v>
      </c>
      <c r="L2317">
        <v>286272</v>
      </c>
      <c r="M2317" s="114" t="s">
        <v>915</v>
      </c>
      <c r="N2317" s="114" t="s">
        <v>677</v>
      </c>
      <c r="V2317" s="114" t="s">
        <v>2467</v>
      </c>
      <c r="W2317">
        <v>302246</v>
      </c>
    </row>
    <row r="2318" spans="7:23" ht="12.75">
      <c r="G2318">
        <v>301898</v>
      </c>
      <c r="H2318" s="114" t="s">
        <v>2403</v>
      </c>
      <c r="I2318" s="114" t="s">
        <v>658</v>
      </c>
      <c r="L2318">
        <v>286273</v>
      </c>
      <c r="M2318" s="114" t="s">
        <v>3091</v>
      </c>
      <c r="N2318" s="114" t="s">
        <v>658</v>
      </c>
      <c r="V2318" s="114" t="s">
        <v>2468</v>
      </c>
      <c r="W2318">
        <v>302242</v>
      </c>
    </row>
    <row r="2319" spans="7:23" ht="12.75">
      <c r="G2319">
        <v>301894</v>
      </c>
      <c r="H2319" s="114" t="s">
        <v>2404</v>
      </c>
      <c r="I2319" s="114" t="s">
        <v>658</v>
      </c>
      <c r="L2319">
        <v>286276</v>
      </c>
      <c r="M2319" s="114" t="s">
        <v>1131</v>
      </c>
      <c r="N2319" s="114" t="s">
        <v>677</v>
      </c>
      <c r="V2319" s="114" t="s">
        <v>2469</v>
      </c>
      <c r="W2319">
        <v>302238</v>
      </c>
    </row>
    <row r="2320" spans="7:23" ht="12.75">
      <c r="G2320">
        <v>301890</v>
      </c>
      <c r="H2320" s="114" t="s">
        <v>2405</v>
      </c>
      <c r="I2320" s="114" t="s">
        <v>658</v>
      </c>
      <c r="L2320">
        <v>286277</v>
      </c>
      <c r="M2320" s="114" t="s">
        <v>3573</v>
      </c>
      <c r="N2320" s="114" t="s">
        <v>658</v>
      </c>
      <c r="V2320" s="114" t="s">
        <v>2470</v>
      </c>
      <c r="W2320">
        <v>302234</v>
      </c>
    </row>
    <row r="2321" spans="7:23" ht="12.75">
      <c r="G2321">
        <v>346666</v>
      </c>
      <c r="H2321" s="114" t="s">
        <v>4818</v>
      </c>
      <c r="I2321" s="114" t="s">
        <v>658</v>
      </c>
      <c r="L2321">
        <v>286280</v>
      </c>
      <c r="M2321" s="114" t="s">
        <v>1648</v>
      </c>
      <c r="N2321" s="114" t="s">
        <v>677</v>
      </c>
      <c r="V2321" s="114" t="s">
        <v>2471</v>
      </c>
      <c r="W2321">
        <v>302230</v>
      </c>
    </row>
    <row r="2322" spans="7:23" ht="12.75">
      <c r="G2322">
        <v>397266</v>
      </c>
      <c r="H2322" s="114" t="s">
        <v>5220</v>
      </c>
      <c r="I2322" s="114" t="s">
        <v>658</v>
      </c>
      <c r="L2322">
        <v>286867</v>
      </c>
      <c r="M2322" s="114" t="s">
        <v>3891</v>
      </c>
      <c r="N2322" s="114" t="s">
        <v>658</v>
      </c>
      <c r="V2322" s="114" t="s">
        <v>2472</v>
      </c>
      <c r="W2322">
        <v>302226</v>
      </c>
    </row>
    <row r="2323" spans="7:23" ht="12.75">
      <c r="G2323">
        <v>420666</v>
      </c>
      <c r="H2323" s="114" t="s">
        <v>5221</v>
      </c>
      <c r="I2323" s="114" t="s">
        <v>658</v>
      </c>
      <c r="L2323">
        <v>286870</v>
      </c>
      <c r="M2323" s="114" t="s">
        <v>1970</v>
      </c>
      <c r="N2323" s="114" t="s">
        <v>677</v>
      </c>
      <c r="V2323" s="114" t="s">
        <v>2473</v>
      </c>
      <c r="W2323">
        <v>302222</v>
      </c>
    </row>
    <row r="2324" spans="7:23" ht="12.75">
      <c r="G2324">
        <v>414266</v>
      </c>
      <c r="H2324" s="114" t="s">
        <v>5222</v>
      </c>
      <c r="I2324" s="114" t="s">
        <v>658</v>
      </c>
      <c r="L2324">
        <v>287066</v>
      </c>
      <c r="M2324" s="114" t="s">
        <v>1986</v>
      </c>
      <c r="N2324" s="114" t="s">
        <v>661</v>
      </c>
      <c r="V2324" s="114" t="s">
        <v>2474</v>
      </c>
      <c r="W2324">
        <v>302218</v>
      </c>
    </row>
    <row r="2325" spans="7:23" ht="12.75">
      <c r="G2325">
        <v>301886</v>
      </c>
      <c r="H2325" s="114" t="s">
        <v>2406</v>
      </c>
      <c r="I2325" s="114" t="s">
        <v>658</v>
      </c>
      <c r="L2325">
        <v>287067</v>
      </c>
      <c r="M2325" s="114" t="s">
        <v>1987</v>
      </c>
      <c r="N2325" s="114" t="s">
        <v>661</v>
      </c>
      <c r="V2325" s="114" t="s">
        <v>2475</v>
      </c>
      <c r="W2325">
        <v>302214</v>
      </c>
    </row>
    <row r="2326" spans="7:23" ht="12.75">
      <c r="G2326">
        <v>301882</v>
      </c>
      <c r="H2326" s="114" t="s">
        <v>2407</v>
      </c>
      <c r="I2326" s="114" t="s">
        <v>658</v>
      </c>
      <c r="L2326">
        <v>287068</v>
      </c>
      <c r="M2326" s="114" t="s">
        <v>1988</v>
      </c>
      <c r="N2326" s="114" t="s">
        <v>661</v>
      </c>
      <c r="V2326" s="114" t="s">
        <v>2476</v>
      </c>
      <c r="W2326">
        <v>302210</v>
      </c>
    </row>
    <row r="2327" spans="7:23" ht="12.75">
      <c r="G2327">
        <v>421266</v>
      </c>
      <c r="H2327" s="114" t="s">
        <v>5223</v>
      </c>
      <c r="I2327" s="114" t="s">
        <v>658</v>
      </c>
      <c r="L2327">
        <v>287072</v>
      </c>
      <c r="M2327" s="114" t="s">
        <v>2023</v>
      </c>
      <c r="N2327" s="114" t="s">
        <v>661</v>
      </c>
      <c r="V2327" s="114" t="s">
        <v>4819</v>
      </c>
      <c r="W2327">
        <v>339667</v>
      </c>
    </row>
    <row r="2328" spans="7:23" ht="12.75">
      <c r="G2328">
        <v>301878</v>
      </c>
      <c r="H2328" s="114" t="s">
        <v>2408</v>
      </c>
      <c r="I2328" s="114" t="s">
        <v>658</v>
      </c>
      <c r="L2328">
        <v>287073</v>
      </c>
      <c r="M2328" s="114" t="s">
        <v>2024</v>
      </c>
      <c r="N2328" s="114" t="s">
        <v>661</v>
      </c>
      <c r="V2328" s="114" t="s">
        <v>2477</v>
      </c>
      <c r="W2328">
        <v>302206</v>
      </c>
    </row>
    <row r="2329" spans="7:23" ht="12.75">
      <c r="G2329">
        <v>24512</v>
      </c>
      <c r="H2329" s="114" t="s">
        <v>2409</v>
      </c>
      <c r="I2329" s="114" t="s">
        <v>658</v>
      </c>
      <c r="L2329">
        <v>287074</v>
      </c>
      <c r="M2329" s="114" t="s">
        <v>2025</v>
      </c>
      <c r="N2329" s="114" t="s">
        <v>661</v>
      </c>
      <c r="V2329" s="114" t="s">
        <v>2478</v>
      </c>
      <c r="W2329">
        <v>302202</v>
      </c>
    </row>
    <row r="2330" spans="7:23" ht="12.75">
      <c r="G2330">
        <v>301954</v>
      </c>
      <c r="H2330" s="114" t="s">
        <v>2410</v>
      </c>
      <c r="I2330" s="114" t="s">
        <v>658</v>
      </c>
      <c r="L2330">
        <v>287078</v>
      </c>
      <c r="M2330" s="114" t="s">
        <v>2033</v>
      </c>
      <c r="N2330" s="114" t="s">
        <v>661</v>
      </c>
      <c r="V2330" s="114" t="s">
        <v>2479</v>
      </c>
      <c r="W2330">
        <v>302198</v>
      </c>
    </row>
    <row r="2331" spans="7:23" ht="12.75">
      <c r="G2331">
        <v>301950</v>
      </c>
      <c r="H2331" s="114" t="s">
        <v>2411</v>
      </c>
      <c r="I2331" s="114" t="s">
        <v>658</v>
      </c>
      <c r="L2331">
        <v>287079</v>
      </c>
      <c r="M2331" s="114" t="s">
        <v>2034</v>
      </c>
      <c r="N2331" s="114" t="s">
        <v>661</v>
      </c>
      <c r="V2331" s="114" t="s">
        <v>2480</v>
      </c>
      <c r="W2331">
        <v>302194</v>
      </c>
    </row>
    <row r="2332" spans="7:23" ht="12.75">
      <c r="G2332">
        <v>301946</v>
      </c>
      <c r="H2332" s="114" t="s">
        <v>2412</v>
      </c>
      <c r="I2332" s="114" t="s">
        <v>658</v>
      </c>
      <c r="L2332">
        <v>287080</v>
      </c>
      <c r="M2332" s="114" t="s">
        <v>2035</v>
      </c>
      <c r="N2332" s="114" t="s">
        <v>661</v>
      </c>
      <c r="V2332" s="114" t="s">
        <v>2481</v>
      </c>
      <c r="W2332">
        <v>302190</v>
      </c>
    </row>
    <row r="2333" spans="7:23" ht="12.75">
      <c r="G2333">
        <v>301942</v>
      </c>
      <c r="H2333" s="114" t="s">
        <v>2413</v>
      </c>
      <c r="I2333" s="114" t="s">
        <v>658</v>
      </c>
      <c r="L2333">
        <v>287084</v>
      </c>
      <c r="M2333" s="114" t="s">
        <v>2055</v>
      </c>
      <c r="N2333" s="114" t="s">
        <v>661</v>
      </c>
      <c r="V2333" s="114" t="s">
        <v>2482</v>
      </c>
      <c r="W2333">
        <v>302186</v>
      </c>
    </row>
    <row r="2334" spans="7:23" ht="12.75">
      <c r="G2334">
        <v>301938</v>
      </c>
      <c r="H2334" s="114" t="s">
        <v>2414</v>
      </c>
      <c r="I2334" s="114" t="s">
        <v>658</v>
      </c>
      <c r="L2334">
        <v>287085</v>
      </c>
      <c r="M2334" s="114" t="s">
        <v>2056</v>
      </c>
      <c r="N2334" s="114" t="s">
        <v>661</v>
      </c>
      <c r="V2334" s="114" t="s">
        <v>2483</v>
      </c>
      <c r="W2334">
        <v>302182</v>
      </c>
    </row>
    <row r="2335" spans="7:23" ht="12.75">
      <c r="G2335">
        <v>301934</v>
      </c>
      <c r="H2335" s="114" t="s">
        <v>2415</v>
      </c>
      <c r="I2335" s="114" t="s">
        <v>658</v>
      </c>
      <c r="L2335">
        <v>287089</v>
      </c>
      <c r="M2335" s="114" t="s">
        <v>2064</v>
      </c>
      <c r="N2335" s="114" t="s">
        <v>661</v>
      </c>
      <c r="V2335" s="114" t="s">
        <v>2484</v>
      </c>
      <c r="W2335">
        <v>302178</v>
      </c>
    </row>
    <row r="2336" spans="7:23" ht="12.75">
      <c r="G2336">
        <v>24513</v>
      </c>
      <c r="H2336" s="114" t="s">
        <v>2416</v>
      </c>
      <c r="I2336" s="114" t="s">
        <v>658</v>
      </c>
      <c r="L2336">
        <v>287090</v>
      </c>
      <c r="M2336" s="114" t="s">
        <v>2065</v>
      </c>
      <c r="N2336" s="114" t="s">
        <v>661</v>
      </c>
      <c r="V2336" s="114" t="s">
        <v>2485</v>
      </c>
      <c r="W2336">
        <v>302174</v>
      </c>
    </row>
    <row r="2337" spans="7:23" ht="12.75">
      <c r="G2337">
        <v>24514</v>
      </c>
      <c r="H2337" s="114" t="s">
        <v>2417</v>
      </c>
      <c r="I2337" s="114" t="s">
        <v>658</v>
      </c>
      <c r="L2337">
        <v>288868</v>
      </c>
      <c r="M2337" s="114" t="s">
        <v>2528</v>
      </c>
      <c r="N2337" s="114" t="s">
        <v>658</v>
      </c>
      <c r="V2337" s="114" t="s">
        <v>2486</v>
      </c>
      <c r="W2337">
        <v>302170</v>
      </c>
    </row>
    <row r="2338" spans="7:23" ht="12.75">
      <c r="G2338">
        <v>301958</v>
      </c>
      <c r="H2338" s="114" t="s">
        <v>2418</v>
      </c>
      <c r="I2338" s="114" t="s">
        <v>658</v>
      </c>
      <c r="L2338">
        <v>288871</v>
      </c>
      <c r="M2338" s="114" t="s">
        <v>881</v>
      </c>
      <c r="N2338" s="114" t="s">
        <v>677</v>
      </c>
      <c r="V2338" s="114" t="s">
        <v>2487</v>
      </c>
      <c r="W2338">
        <v>302166</v>
      </c>
    </row>
    <row r="2339" spans="7:23" ht="12.75">
      <c r="G2339">
        <v>302054</v>
      </c>
      <c r="H2339" s="114" t="s">
        <v>2419</v>
      </c>
      <c r="I2339" s="114" t="s">
        <v>658</v>
      </c>
      <c r="L2339">
        <v>289069</v>
      </c>
      <c r="M2339" s="114" t="s">
        <v>2258</v>
      </c>
      <c r="N2339" s="114" t="s">
        <v>660</v>
      </c>
      <c r="V2339" s="114" t="s">
        <v>2488</v>
      </c>
      <c r="W2339">
        <v>302162</v>
      </c>
    </row>
    <row r="2340" spans="7:23" ht="12.75">
      <c r="G2340">
        <v>302050</v>
      </c>
      <c r="H2340" s="114" t="s">
        <v>2420</v>
      </c>
      <c r="I2340" s="114" t="s">
        <v>658</v>
      </c>
      <c r="L2340">
        <v>289070</v>
      </c>
      <c r="M2340" s="114" t="s">
        <v>2259</v>
      </c>
      <c r="N2340" s="114" t="s">
        <v>660</v>
      </c>
      <c r="V2340" s="114" t="s">
        <v>2489</v>
      </c>
      <c r="W2340">
        <v>302158</v>
      </c>
    </row>
    <row r="2341" spans="7:23" ht="12.75">
      <c r="G2341">
        <v>302046</v>
      </c>
      <c r="H2341" s="114" t="s">
        <v>2421</v>
      </c>
      <c r="I2341" s="114" t="s">
        <v>658</v>
      </c>
      <c r="L2341">
        <v>289071</v>
      </c>
      <c r="M2341" s="114" t="s">
        <v>2260</v>
      </c>
      <c r="N2341" s="114" t="s">
        <v>660</v>
      </c>
      <c r="V2341" s="114" t="s">
        <v>2490</v>
      </c>
      <c r="W2341">
        <v>302154</v>
      </c>
    </row>
    <row r="2342" spans="7:23" ht="12.75">
      <c r="G2342">
        <v>302042</v>
      </c>
      <c r="H2342" s="114" t="s">
        <v>2422</v>
      </c>
      <c r="I2342" s="114" t="s">
        <v>658</v>
      </c>
      <c r="L2342">
        <v>289073</v>
      </c>
      <c r="M2342" s="114" t="s">
        <v>2261</v>
      </c>
      <c r="N2342" s="114" t="s">
        <v>660</v>
      </c>
      <c r="V2342" s="114" t="s">
        <v>2491</v>
      </c>
      <c r="W2342">
        <v>302342</v>
      </c>
    </row>
    <row r="2343" spans="7:23" ht="12.75">
      <c r="G2343">
        <v>302038</v>
      </c>
      <c r="H2343" s="114" t="s">
        <v>2423</v>
      </c>
      <c r="I2343" s="114" t="s">
        <v>658</v>
      </c>
      <c r="L2343">
        <v>289075</v>
      </c>
      <c r="M2343" s="114" t="s">
        <v>2262</v>
      </c>
      <c r="N2343" s="114" t="s">
        <v>660</v>
      </c>
      <c r="V2343" s="114" t="s">
        <v>2492</v>
      </c>
      <c r="W2343">
        <v>302338</v>
      </c>
    </row>
    <row r="2344" spans="7:23" ht="12.75">
      <c r="G2344">
        <v>302034</v>
      </c>
      <c r="H2344" s="114" t="s">
        <v>2424</v>
      </c>
      <c r="I2344" s="114" t="s">
        <v>658</v>
      </c>
      <c r="L2344">
        <v>289079</v>
      </c>
      <c r="M2344" s="114" t="s">
        <v>2263</v>
      </c>
      <c r="N2344" s="114" t="s">
        <v>660</v>
      </c>
      <c r="V2344" s="114" t="s">
        <v>2493</v>
      </c>
      <c r="W2344">
        <v>302334</v>
      </c>
    </row>
    <row r="2345" spans="7:23" ht="12.75">
      <c r="G2345">
        <v>302030</v>
      </c>
      <c r="H2345" s="114" t="s">
        <v>2425</v>
      </c>
      <c r="I2345" s="114" t="s">
        <v>658</v>
      </c>
      <c r="L2345">
        <v>289081</v>
      </c>
      <c r="M2345" s="114" t="s">
        <v>2353</v>
      </c>
      <c r="N2345" s="114" t="s">
        <v>660</v>
      </c>
      <c r="V2345" s="114" t="s">
        <v>2494</v>
      </c>
      <c r="W2345">
        <v>302330</v>
      </c>
    </row>
    <row r="2346" spans="7:23" ht="12.75">
      <c r="G2346">
        <v>302026</v>
      </c>
      <c r="H2346" s="114" t="s">
        <v>2426</v>
      </c>
      <c r="I2346" s="114" t="s">
        <v>658</v>
      </c>
      <c r="L2346">
        <v>289267</v>
      </c>
      <c r="M2346" s="114" t="s">
        <v>3572</v>
      </c>
      <c r="N2346" s="114" t="s">
        <v>658</v>
      </c>
      <c r="V2346" s="114" t="s">
        <v>2495</v>
      </c>
      <c r="W2346">
        <v>302326</v>
      </c>
    </row>
    <row r="2347" spans="7:23" ht="12.75">
      <c r="G2347">
        <v>302022</v>
      </c>
      <c r="H2347" s="114" t="s">
        <v>2427</v>
      </c>
      <c r="I2347" s="114" t="s">
        <v>658</v>
      </c>
      <c r="L2347">
        <v>289270</v>
      </c>
      <c r="M2347" s="114" t="s">
        <v>1647</v>
      </c>
      <c r="N2347" s="114" t="s">
        <v>677</v>
      </c>
      <c r="V2347" s="114" t="s">
        <v>2496</v>
      </c>
      <c r="W2347">
        <v>302322</v>
      </c>
    </row>
    <row r="2348" spans="7:23" ht="12.75">
      <c r="G2348">
        <v>302018</v>
      </c>
      <c r="H2348" s="114" t="s">
        <v>2428</v>
      </c>
      <c r="I2348" s="114" t="s">
        <v>658</v>
      </c>
      <c r="L2348">
        <v>292267</v>
      </c>
      <c r="M2348" s="114" t="s">
        <v>3696</v>
      </c>
      <c r="N2348" s="114" t="s">
        <v>658</v>
      </c>
      <c r="V2348" s="114" t="s">
        <v>2497</v>
      </c>
      <c r="W2348">
        <v>302318</v>
      </c>
    </row>
    <row r="2349" spans="7:23" ht="12.75">
      <c r="G2349">
        <v>302014</v>
      </c>
      <c r="H2349" s="114" t="s">
        <v>2429</v>
      </c>
      <c r="I2349" s="114" t="s">
        <v>658</v>
      </c>
      <c r="L2349">
        <v>292270</v>
      </c>
      <c r="M2349" s="114" t="s">
        <v>1774</v>
      </c>
      <c r="N2349" s="114" t="s">
        <v>677</v>
      </c>
      <c r="V2349" s="114" t="s">
        <v>5225</v>
      </c>
      <c r="W2349">
        <v>417866</v>
      </c>
    </row>
    <row r="2350" spans="7:23" ht="12.75">
      <c r="G2350">
        <v>302010</v>
      </c>
      <c r="H2350" s="114" t="s">
        <v>2430</v>
      </c>
      <c r="I2350" s="114" t="s">
        <v>658</v>
      </c>
      <c r="L2350">
        <v>292869</v>
      </c>
      <c r="M2350" s="114" t="s">
        <v>3892</v>
      </c>
      <c r="N2350" s="114" t="s">
        <v>658</v>
      </c>
      <c r="V2350" s="114" t="s">
        <v>2498</v>
      </c>
      <c r="W2350">
        <v>302314</v>
      </c>
    </row>
    <row r="2351" spans="7:23" ht="12.75">
      <c r="G2351">
        <v>302006</v>
      </c>
      <c r="H2351" s="114" t="s">
        <v>2431</v>
      </c>
      <c r="I2351" s="114" t="s">
        <v>658</v>
      </c>
      <c r="L2351">
        <v>292872</v>
      </c>
      <c r="M2351" s="114" t="s">
        <v>1971</v>
      </c>
      <c r="N2351" s="114" t="s">
        <v>677</v>
      </c>
      <c r="V2351" s="114" t="s">
        <v>2499</v>
      </c>
      <c r="W2351">
        <v>302310</v>
      </c>
    </row>
    <row r="2352" spans="7:23" ht="12.75">
      <c r="G2352">
        <v>302002</v>
      </c>
      <c r="H2352" s="114" t="s">
        <v>2432</v>
      </c>
      <c r="I2352" s="114" t="s">
        <v>658</v>
      </c>
      <c r="L2352">
        <v>296267</v>
      </c>
      <c r="M2352" s="114" t="s">
        <v>3579</v>
      </c>
      <c r="N2352" s="114" t="s">
        <v>658</v>
      </c>
      <c r="V2352" s="114" t="s">
        <v>2500</v>
      </c>
      <c r="W2352">
        <v>302306</v>
      </c>
    </row>
    <row r="2353" spans="7:23" ht="12.75">
      <c r="G2353">
        <v>301998</v>
      </c>
      <c r="H2353" s="114" t="s">
        <v>2433</v>
      </c>
      <c r="I2353" s="114" t="s">
        <v>658</v>
      </c>
      <c r="L2353">
        <v>296270</v>
      </c>
      <c r="M2353" s="114" t="s">
        <v>1654</v>
      </c>
      <c r="N2353" s="114" t="s">
        <v>677</v>
      </c>
      <c r="V2353" s="114" t="s">
        <v>2501</v>
      </c>
      <c r="W2353">
        <v>302302</v>
      </c>
    </row>
    <row r="2354" spans="7:23" ht="12.75">
      <c r="G2354">
        <v>301994</v>
      </c>
      <c r="H2354" s="114" t="s">
        <v>2434</v>
      </c>
      <c r="I2354" s="114" t="s">
        <v>658</v>
      </c>
      <c r="L2354">
        <v>301468</v>
      </c>
      <c r="M2354" s="114" t="s">
        <v>3703</v>
      </c>
      <c r="N2354" s="114" t="s">
        <v>658</v>
      </c>
      <c r="V2354" s="114" t="s">
        <v>2502</v>
      </c>
      <c r="W2354">
        <v>302298</v>
      </c>
    </row>
    <row r="2355" spans="7:23" ht="12.75">
      <c r="G2355">
        <v>301990</v>
      </c>
      <c r="H2355" s="114" t="s">
        <v>2435</v>
      </c>
      <c r="I2355" s="114" t="s">
        <v>658</v>
      </c>
      <c r="L2355">
        <v>301471</v>
      </c>
      <c r="M2355" s="114" t="s">
        <v>1781</v>
      </c>
      <c r="N2355" s="114" t="s">
        <v>677</v>
      </c>
      <c r="V2355" s="114" t="s">
        <v>2503</v>
      </c>
      <c r="W2355">
        <v>302294</v>
      </c>
    </row>
    <row r="2356" spans="7:23" ht="12.75">
      <c r="G2356">
        <v>301986</v>
      </c>
      <c r="H2356" s="114" t="s">
        <v>2436</v>
      </c>
      <c r="I2356" s="114" t="s">
        <v>658</v>
      </c>
      <c r="L2356">
        <v>301866</v>
      </c>
      <c r="M2356" s="114" t="s">
        <v>2372</v>
      </c>
      <c r="N2356" s="114" t="s">
        <v>658</v>
      </c>
      <c r="V2356" s="114" t="s">
        <v>2504</v>
      </c>
      <c r="W2356">
        <v>302290</v>
      </c>
    </row>
    <row r="2357" spans="7:23" ht="12.75">
      <c r="G2357">
        <v>367866</v>
      </c>
      <c r="H2357" s="114" t="s">
        <v>5224</v>
      </c>
      <c r="I2357" s="114" t="s">
        <v>658</v>
      </c>
      <c r="L2357">
        <v>301869</v>
      </c>
      <c r="M2357" s="114" t="s">
        <v>776</v>
      </c>
      <c r="N2357" s="114" t="s">
        <v>677</v>
      </c>
      <c r="V2357" s="114" t="s">
        <v>2505</v>
      </c>
      <c r="W2357">
        <v>302286</v>
      </c>
    </row>
    <row r="2358" spans="7:23" ht="12.75">
      <c r="G2358">
        <v>301982</v>
      </c>
      <c r="H2358" s="114" t="s">
        <v>2437</v>
      </c>
      <c r="I2358" s="114" t="s">
        <v>658</v>
      </c>
      <c r="L2358">
        <v>301870</v>
      </c>
      <c r="M2358" s="114" t="s">
        <v>2389</v>
      </c>
      <c r="N2358" s="114" t="s">
        <v>658</v>
      </c>
      <c r="V2358" s="114" t="s">
        <v>2506</v>
      </c>
      <c r="W2358">
        <v>302282</v>
      </c>
    </row>
    <row r="2359" spans="7:23" ht="12.75">
      <c r="G2359">
        <v>301978</v>
      </c>
      <c r="H2359" s="114" t="s">
        <v>2438</v>
      </c>
      <c r="I2359" s="114" t="s">
        <v>658</v>
      </c>
      <c r="L2359">
        <v>301873</v>
      </c>
      <c r="M2359" s="114" t="s">
        <v>793</v>
      </c>
      <c r="N2359" s="114" t="s">
        <v>677</v>
      </c>
      <c r="V2359" s="114" t="s">
        <v>2507</v>
      </c>
      <c r="W2359">
        <v>302278</v>
      </c>
    </row>
    <row r="2360" spans="7:23" ht="12.75">
      <c r="G2360">
        <v>301974</v>
      </c>
      <c r="H2360" s="114" t="s">
        <v>2439</v>
      </c>
      <c r="I2360" s="114" t="s">
        <v>658</v>
      </c>
      <c r="L2360">
        <v>301874</v>
      </c>
      <c r="M2360" s="114" t="s">
        <v>2390</v>
      </c>
      <c r="N2360" s="114" t="s">
        <v>658</v>
      </c>
      <c r="V2360" s="114" t="s">
        <v>2508</v>
      </c>
      <c r="W2360">
        <v>302274</v>
      </c>
    </row>
    <row r="2361" spans="7:23" ht="12.75">
      <c r="G2361">
        <v>301970</v>
      </c>
      <c r="H2361" s="114" t="s">
        <v>2440</v>
      </c>
      <c r="I2361" s="114" t="s">
        <v>658</v>
      </c>
      <c r="L2361">
        <v>301877</v>
      </c>
      <c r="M2361" s="114" t="s">
        <v>794</v>
      </c>
      <c r="N2361" s="114" t="s">
        <v>677</v>
      </c>
      <c r="V2361" s="114" t="s">
        <v>2509</v>
      </c>
      <c r="W2361">
        <v>302270</v>
      </c>
    </row>
    <row r="2362" spans="7:23" ht="12.75">
      <c r="G2362">
        <v>301966</v>
      </c>
      <c r="H2362" s="114" t="s">
        <v>2441</v>
      </c>
      <c r="I2362" s="114" t="s">
        <v>658</v>
      </c>
      <c r="L2362">
        <v>301878</v>
      </c>
      <c r="M2362" s="114" t="s">
        <v>2408</v>
      </c>
      <c r="N2362" s="114" t="s">
        <v>658</v>
      </c>
      <c r="V2362" s="114" t="s">
        <v>2510</v>
      </c>
      <c r="W2362">
        <v>302266</v>
      </c>
    </row>
    <row r="2363" spans="7:23" ht="12.75">
      <c r="G2363">
        <v>301962</v>
      </c>
      <c r="H2363" s="114" t="s">
        <v>2442</v>
      </c>
      <c r="I2363" s="114" t="s">
        <v>658</v>
      </c>
      <c r="L2363">
        <v>301881</v>
      </c>
      <c r="M2363" s="114" t="s">
        <v>813</v>
      </c>
      <c r="N2363" s="114" t="s">
        <v>677</v>
      </c>
      <c r="V2363" s="114" t="s">
        <v>2511</v>
      </c>
      <c r="W2363">
        <v>302262</v>
      </c>
    </row>
    <row r="2364" spans="7:23" ht="12.75">
      <c r="G2364">
        <v>302150</v>
      </c>
      <c r="H2364" s="114" t="s">
        <v>2443</v>
      </c>
      <c r="I2364" s="114" t="s">
        <v>658</v>
      </c>
      <c r="L2364">
        <v>301882</v>
      </c>
      <c r="M2364" s="114" t="s">
        <v>2407</v>
      </c>
      <c r="N2364" s="114" t="s">
        <v>658</v>
      </c>
      <c r="V2364" s="114" t="s">
        <v>2512</v>
      </c>
      <c r="W2364">
        <v>302258</v>
      </c>
    </row>
    <row r="2365" spans="7:23" ht="12.75">
      <c r="G2365">
        <v>302146</v>
      </c>
      <c r="H2365" s="114" t="s">
        <v>2444</v>
      </c>
      <c r="I2365" s="114" t="s">
        <v>658</v>
      </c>
      <c r="L2365">
        <v>301885</v>
      </c>
      <c r="M2365" s="114" t="s">
        <v>812</v>
      </c>
      <c r="N2365" s="114" t="s">
        <v>677</v>
      </c>
      <c r="V2365" s="114" t="s">
        <v>2513</v>
      </c>
      <c r="W2365">
        <v>302254</v>
      </c>
    </row>
    <row r="2366" spans="7:23" ht="12.75">
      <c r="G2366">
        <v>302142</v>
      </c>
      <c r="H2366" s="114" t="s">
        <v>2445</v>
      </c>
      <c r="I2366" s="114" t="s">
        <v>658</v>
      </c>
      <c r="L2366">
        <v>301886</v>
      </c>
      <c r="M2366" s="114" t="s">
        <v>2406</v>
      </c>
      <c r="N2366" s="114" t="s">
        <v>658</v>
      </c>
      <c r="V2366" s="114" t="s">
        <v>4820</v>
      </c>
      <c r="W2366">
        <v>348866</v>
      </c>
    </row>
    <row r="2367" spans="7:23" ht="12.75">
      <c r="G2367">
        <v>302138</v>
      </c>
      <c r="H2367" s="114" t="s">
        <v>2446</v>
      </c>
      <c r="I2367" s="114" t="s">
        <v>658</v>
      </c>
      <c r="L2367">
        <v>301889</v>
      </c>
      <c r="M2367" s="114" t="s">
        <v>811</v>
      </c>
      <c r="N2367" s="114" t="s">
        <v>677</v>
      </c>
      <c r="V2367" s="114" t="s">
        <v>2514</v>
      </c>
      <c r="W2367">
        <v>302250</v>
      </c>
    </row>
    <row r="2368" spans="7:23" ht="12.75">
      <c r="G2368">
        <v>302134</v>
      </c>
      <c r="H2368" s="114" t="s">
        <v>2447</v>
      </c>
      <c r="I2368" s="114" t="s">
        <v>658</v>
      </c>
      <c r="L2368">
        <v>301890</v>
      </c>
      <c r="M2368" s="114" t="s">
        <v>2405</v>
      </c>
      <c r="N2368" s="114" t="s">
        <v>658</v>
      </c>
      <c r="V2368" s="114" t="s">
        <v>2515</v>
      </c>
      <c r="W2368">
        <v>302346</v>
      </c>
    </row>
    <row r="2369" spans="7:23" ht="12.75">
      <c r="G2369">
        <v>302130</v>
      </c>
      <c r="H2369" s="114" t="s">
        <v>2448</v>
      </c>
      <c r="I2369" s="114" t="s">
        <v>658</v>
      </c>
      <c r="L2369">
        <v>301893</v>
      </c>
      <c r="M2369" s="114" t="s">
        <v>810</v>
      </c>
      <c r="N2369" s="114" t="s">
        <v>677</v>
      </c>
      <c r="V2369" s="114" t="s">
        <v>5226</v>
      </c>
      <c r="W2369">
        <v>391870</v>
      </c>
    </row>
    <row r="2370" spans="7:23" ht="12.75">
      <c r="G2370">
        <v>302126</v>
      </c>
      <c r="H2370" s="114" t="s">
        <v>2449</v>
      </c>
      <c r="I2370" s="114" t="s">
        <v>658</v>
      </c>
      <c r="L2370">
        <v>301894</v>
      </c>
      <c r="M2370" s="114" t="s">
        <v>2404</v>
      </c>
      <c r="N2370" s="114" t="s">
        <v>658</v>
      </c>
      <c r="V2370" s="114" t="s">
        <v>5227</v>
      </c>
      <c r="W2370">
        <v>391866</v>
      </c>
    </row>
    <row r="2371" spans="7:23" ht="12.75">
      <c r="G2371">
        <v>302122</v>
      </c>
      <c r="H2371" s="114" t="s">
        <v>2450</v>
      </c>
      <c r="I2371" s="114" t="s">
        <v>658</v>
      </c>
      <c r="L2371">
        <v>301897</v>
      </c>
      <c r="M2371" s="114" t="s">
        <v>809</v>
      </c>
      <c r="N2371" s="114" t="s">
        <v>677</v>
      </c>
      <c r="V2371" s="114" t="s">
        <v>2516</v>
      </c>
      <c r="W2371">
        <v>217926</v>
      </c>
    </row>
    <row r="2372" spans="7:23" ht="12.75">
      <c r="G2372">
        <v>302118</v>
      </c>
      <c r="H2372" s="114" t="s">
        <v>2451</v>
      </c>
      <c r="I2372" s="114" t="s">
        <v>658</v>
      </c>
      <c r="L2372">
        <v>301898</v>
      </c>
      <c r="M2372" s="114" t="s">
        <v>2403</v>
      </c>
      <c r="N2372" s="114" t="s">
        <v>658</v>
      </c>
      <c r="V2372" s="114" t="s">
        <v>2517</v>
      </c>
      <c r="W2372">
        <v>217922</v>
      </c>
    </row>
    <row r="2373" spans="7:23" ht="12.75">
      <c r="G2373">
        <v>302114</v>
      </c>
      <c r="H2373" s="114" t="s">
        <v>2452</v>
      </c>
      <c r="I2373" s="114" t="s">
        <v>658</v>
      </c>
      <c r="L2373">
        <v>301901</v>
      </c>
      <c r="M2373" s="114" t="s">
        <v>808</v>
      </c>
      <c r="N2373" s="114" t="s">
        <v>677</v>
      </c>
      <c r="V2373" s="114" t="s">
        <v>2518</v>
      </c>
      <c r="W2373">
        <v>302350</v>
      </c>
    </row>
    <row r="2374" spans="7:23" ht="12.75">
      <c r="G2374">
        <v>302110</v>
      </c>
      <c r="H2374" s="114" t="s">
        <v>2453</v>
      </c>
      <c r="I2374" s="114" t="s">
        <v>658</v>
      </c>
      <c r="L2374">
        <v>301902</v>
      </c>
      <c r="M2374" s="114" t="s">
        <v>2402</v>
      </c>
      <c r="N2374" s="114" t="s">
        <v>658</v>
      </c>
      <c r="V2374" s="114" t="s">
        <v>2519</v>
      </c>
      <c r="W2374">
        <v>302354</v>
      </c>
    </row>
    <row r="2375" spans="7:23" ht="12.75">
      <c r="G2375">
        <v>302106</v>
      </c>
      <c r="H2375" s="114" t="s">
        <v>2454</v>
      </c>
      <c r="I2375" s="114" t="s">
        <v>658</v>
      </c>
      <c r="L2375">
        <v>301905</v>
      </c>
      <c r="M2375" s="114" t="s">
        <v>807</v>
      </c>
      <c r="N2375" s="114" t="s">
        <v>677</v>
      </c>
      <c r="V2375" s="114" t="s">
        <v>2520</v>
      </c>
      <c r="W2375">
        <v>217918</v>
      </c>
    </row>
    <row r="2376" spans="7:23" ht="12.75">
      <c r="G2376">
        <v>302102</v>
      </c>
      <c r="H2376" s="114" t="s">
        <v>2455</v>
      </c>
      <c r="I2376" s="114" t="s">
        <v>658</v>
      </c>
      <c r="L2376">
        <v>301906</v>
      </c>
      <c r="M2376" s="114" t="s">
        <v>2401</v>
      </c>
      <c r="N2376" s="114" t="s">
        <v>658</v>
      </c>
      <c r="V2376" s="114" t="s">
        <v>2521</v>
      </c>
      <c r="W2376">
        <v>217914</v>
      </c>
    </row>
    <row r="2377" spans="7:23" ht="12.75">
      <c r="G2377">
        <v>302098</v>
      </c>
      <c r="H2377" s="114" t="s">
        <v>2456</v>
      </c>
      <c r="I2377" s="114" t="s">
        <v>658</v>
      </c>
      <c r="L2377">
        <v>301909</v>
      </c>
      <c r="M2377" s="114" t="s">
        <v>806</v>
      </c>
      <c r="N2377" s="114" t="s">
        <v>677</v>
      </c>
      <c r="V2377" s="114" t="s">
        <v>2522</v>
      </c>
      <c r="W2377">
        <v>217910</v>
      </c>
    </row>
    <row r="2378" spans="7:23" ht="12.75">
      <c r="G2378">
        <v>302094</v>
      </c>
      <c r="H2378" s="114" t="s">
        <v>2457</v>
      </c>
      <c r="I2378" s="114" t="s">
        <v>658</v>
      </c>
      <c r="L2378">
        <v>301910</v>
      </c>
      <c r="M2378" s="114" t="s">
        <v>2400</v>
      </c>
      <c r="N2378" s="114" t="s">
        <v>658</v>
      </c>
      <c r="V2378" s="114" t="s">
        <v>2523</v>
      </c>
      <c r="W2378">
        <v>217906</v>
      </c>
    </row>
    <row r="2379" spans="7:23" ht="12.75">
      <c r="G2379">
        <v>302090</v>
      </c>
      <c r="H2379" s="114" t="s">
        <v>2458</v>
      </c>
      <c r="I2379" s="114" t="s">
        <v>658</v>
      </c>
      <c r="L2379">
        <v>301913</v>
      </c>
      <c r="M2379" s="114" t="s">
        <v>805</v>
      </c>
      <c r="N2379" s="114" t="s">
        <v>677</v>
      </c>
      <c r="V2379" s="114" t="s">
        <v>2524</v>
      </c>
      <c r="W2379">
        <v>217902</v>
      </c>
    </row>
    <row r="2380" spans="7:23" ht="12.75">
      <c r="G2380">
        <v>302086</v>
      </c>
      <c r="H2380" s="114" t="s">
        <v>2459</v>
      </c>
      <c r="I2380" s="114" t="s">
        <v>658</v>
      </c>
      <c r="L2380">
        <v>301914</v>
      </c>
      <c r="M2380" s="114" t="s">
        <v>2399</v>
      </c>
      <c r="N2380" s="114" t="s">
        <v>658</v>
      </c>
      <c r="V2380" s="114" t="s">
        <v>2525</v>
      </c>
      <c r="W2380">
        <v>217898</v>
      </c>
    </row>
    <row r="2381" spans="7:23" ht="12.75">
      <c r="G2381">
        <v>302082</v>
      </c>
      <c r="H2381" s="114" t="s">
        <v>2460</v>
      </c>
      <c r="I2381" s="114" t="s">
        <v>658</v>
      </c>
      <c r="L2381">
        <v>301917</v>
      </c>
      <c r="M2381" s="114" t="s">
        <v>804</v>
      </c>
      <c r="N2381" s="114" t="s">
        <v>677</v>
      </c>
      <c r="V2381" s="114" t="s">
        <v>2526</v>
      </c>
      <c r="W2381">
        <v>219141</v>
      </c>
    </row>
    <row r="2382" spans="7:23" ht="12.75">
      <c r="G2382">
        <v>302078</v>
      </c>
      <c r="H2382" s="114" t="s">
        <v>2461</v>
      </c>
      <c r="I2382" s="114" t="s">
        <v>658</v>
      </c>
      <c r="L2382">
        <v>301918</v>
      </c>
      <c r="M2382" s="114" t="s">
        <v>2398</v>
      </c>
      <c r="N2382" s="114" t="s">
        <v>658</v>
      </c>
      <c r="V2382" s="114" t="s">
        <v>2527</v>
      </c>
      <c r="W2382">
        <v>219145</v>
      </c>
    </row>
    <row r="2383" spans="7:23" ht="12.75">
      <c r="G2383">
        <v>302074</v>
      </c>
      <c r="H2383" s="114" t="s">
        <v>2462</v>
      </c>
      <c r="I2383" s="114" t="s">
        <v>658</v>
      </c>
      <c r="L2383">
        <v>301921</v>
      </c>
      <c r="M2383" s="114" t="s">
        <v>803</v>
      </c>
      <c r="N2383" s="114" t="s">
        <v>677</v>
      </c>
      <c r="V2383" s="114" t="s">
        <v>2528</v>
      </c>
      <c r="W2383">
        <v>288868</v>
      </c>
    </row>
    <row r="2384" spans="7:23" ht="12.75">
      <c r="G2384">
        <v>302070</v>
      </c>
      <c r="H2384" s="114" t="s">
        <v>2463</v>
      </c>
      <c r="I2384" s="114" t="s">
        <v>658</v>
      </c>
      <c r="L2384">
        <v>301922</v>
      </c>
      <c r="M2384" s="114" t="s">
        <v>2397</v>
      </c>
      <c r="N2384" s="114" t="s">
        <v>658</v>
      </c>
      <c r="V2384" s="114" t="s">
        <v>2529</v>
      </c>
      <c r="W2384">
        <v>219270</v>
      </c>
    </row>
    <row r="2385" spans="7:23" ht="12.75">
      <c r="G2385">
        <v>302066</v>
      </c>
      <c r="H2385" s="114" t="s">
        <v>2464</v>
      </c>
      <c r="I2385" s="114" t="s">
        <v>658</v>
      </c>
      <c r="L2385">
        <v>301925</v>
      </c>
      <c r="M2385" s="114" t="s">
        <v>802</v>
      </c>
      <c r="N2385" s="114" t="s">
        <v>677</v>
      </c>
      <c r="V2385" s="114" t="s">
        <v>2530</v>
      </c>
      <c r="W2385">
        <v>24515</v>
      </c>
    </row>
    <row r="2386" spans="7:23" ht="12.75">
      <c r="G2386">
        <v>302062</v>
      </c>
      <c r="H2386" s="114" t="s">
        <v>2465</v>
      </c>
      <c r="I2386" s="114" t="s">
        <v>658</v>
      </c>
      <c r="L2386">
        <v>301926</v>
      </c>
      <c r="M2386" s="114" t="s">
        <v>2396</v>
      </c>
      <c r="N2386" s="114" t="s">
        <v>658</v>
      </c>
      <c r="V2386" s="114" t="s">
        <v>2531</v>
      </c>
      <c r="W2386">
        <v>24516</v>
      </c>
    </row>
    <row r="2387" spans="7:23" ht="12.75">
      <c r="G2387">
        <v>302058</v>
      </c>
      <c r="H2387" s="114" t="s">
        <v>2466</v>
      </c>
      <c r="I2387" s="114" t="s">
        <v>658</v>
      </c>
      <c r="L2387">
        <v>301929</v>
      </c>
      <c r="M2387" s="114" t="s">
        <v>801</v>
      </c>
      <c r="N2387" s="114" t="s">
        <v>677</v>
      </c>
      <c r="V2387" s="114" t="s">
        <v>2532</v>
      </c>
      <c r="W2387">
        <v>24517</v>
      </c>
    </row>
    <row r="2388" spans="7:23" ht="12.75">
      <c r="G2388">
        <v>302246</v>
      </c>
      <c r="H2388" s="114" t="s">
        <v>2467</v>
      </c>
      <c r="I2388" s="114" t="s">
        <v>658</v>
      </c>
      <c r="L2388">
        <v>301930</v>
      </c>
      <c r="M2388" s="114" t="s">
        <v>5218</v>
      </c>
      <c r="N2388" s="114" t="s">
        <v>658</v>
      </c>
      <c r="V2388" s="114" t="s">
        <v>2533</v>
      </c>
      <c r="W2388">
        <v>304666</v>
      </c>
    </row>
    <row r="2389" spans="7:23" ht="12.75">
      <c r="G2389">
        <v>302242</v>
      </c>
      <c r="H2389" s="114" t="s">
        <v>2468</v>
      </c>
      <c r="I2389" s="114" t="s">
        <v>658</v>
      </c>
      <c r="L2389">
        <v>301933</v>
      </c>
      <c r="M2389" s="114" t="s">
        <v>5051</v>
      </c>
      <c r="N2389" s="114" t="s">
        <v>677</v>
      </c>
      <c r="V2389" s="114" t="s">
        <v>2534</v>
      </c>
      <c r="W2389">
        <v>24518</v>
      </c>
    </row>
    <row r="2390" spans="7:23" ht="12.75">
      <c r="G2390">
        <v>302238</v>
      </c>
      <c r="H2390" s="114" t="s">
        <v>2469</v>
      </c>
      <c r="I2390" s="114" t="s">
        <v>658</v>
      </c>
      <c r="L2390">
        <v>301934</v>
      </c>
      <c r="M2390" s="114" t="s">
        <v>2415</v>
      </c>
      <c r="N2390" s="114" t="s">
        <v>658</v>
      </c>
      <c r="V2390" s="114" t="s">
        <v>2535</v>
      </c>
      <c r="W2390">
        <v>302450</v>
      </c>
    </row>
    <row r="2391" spans="7:23" ht="12.75">
      <c r="G2391">
        <v>302234</v>
      </c>
      <c r="H2391" s="114" t="s">
        <v>2470</v>
      </c>
      <c r="I2391" s="114" t="s">
        <v>658</v>
      </c>
      <c r="L2391">
        <v>301937</v>
      </c>
      <c r="M2391" s="114" t="s">
        <v>820</v>
      </c>
      <c r="N2391" s="114" t="s">
        <v>677</v>
      </c>
      <c r="V2391" s="114" t="s">
        <v>2536</v>
      </c>
      <c r="W2391">
        <v>302446</v>
      </c>
    </row>
    <row r="2392" spans="7:23" ht="12.75">
      <c r="G2392">
        <v>302230</v>
      </c>
      <c r="H2392" s="114" t="s">
        <v>2471</v>
      </c>
      <c r="I2392" s="114" t="s">
        <v>658</v>
      </c>
      <c r="L2392">
        <v>301938</v>
      </c>
      <c r="M2392" s="114" t="s">
        <v>2414</v>
      </c>
      <c r="N2392" s="114" t="s">
        <v>658</v>
      </c>
      <c r="V2392" s="114" t="s">
        <v>4821</v>
      </c>
      <c r="W2392">
        <v>342867</v>
      </c>
    </row>
    <row r="2393" spans="7:23" ht="12.75">
      <c r="G2393">
        <v>302226</v>
      </c>
      <c r="H2393" s="114" t="s">
        <v>2472</v>
      </c>
      <c r="I2393" s="114" t="s">
        <v>658</v>
      </c>
      <c r="L2393">
        <v>301941</v>
      </c>
      <c r="M2393" s="114" t="s">
        <v>819</v>
      </c>
      <c r="N2393" s="114" t="s">
        <v>677</v>
      </c>
      <c r="V2393" s="114" t="s">
        <v>2537</v>
      </c>
      <c r="W2393">
        <v>302442</v>
      </c>
    </row>
    <row r="2394" spans="7:23" ht="12.75">
      <c r="G2394">
        <v>302222</v>
      </c>
      <c r="H2394" s="114" t="s">
        <v>2473</v>
      </c>
      <c r="I2394" s="114" t="s">
        <v>658</v>
      </c>
      <c r="L2394">
        <v>301942</v>
      </c>
      <c r="M2394" s="114" t="s">
        <v>2413</v>
      </c>
      <c r="N2394" s="114" t="s">
        <v>658</v>
      </c>
      <c r="V2394" s="114" t="s">
        <v>2538</v>
      </c>
      <c r="W2394">
        <v>302438</v>
      </c>
    </row>
    <row r="2395" spans="7:23" ht="12.75">
      <c r="G2395">
        <v>302218</v>
      </c>
      <c r="H2395" s="114" t="s">
        <v>2474</v>
      </c>
      <c r="I2395" s="114" t="s">
        <v>658</v>
      </c>
      <c r="L2395">
        <v>301945</v>
      </c>
      <c r="M2395" s="114" t="s">
        <v>818</v>
      </c>
      <c r="N2395" s="114" t="s">
        <v>677</v>
      </c>
      <c r="V2395" s="114" t="s">
        <v>2539</v>
      </c>
      <c r="W2395">
        <v>302434</v>
      </c>
    </row>
    <row r="2396" spans="7:23" ht="12.75">
      <c r="G2396">
        <v>302214</v>
      </c>
      <c r="H2396" s="114" t="s">
        <v>2475</v>
      </c>
      <c r="I2396" s="114" t="s">
        <v>658</v>
      </c>
      <c r="L2396">
        <v>301946</v>
      </c>
      <c r="M2396" s="114" t="s">
        <v>2412</v>
      </c>
      <c r="N2396" s="114" t="s">
        <v>658</v>
      </c>
      <c r="V2396" s="114" t="s">
        <v>2540</v>
      </c>
      <c r="W2396">
        <v>302430</v>
      </c>
    </row>
    <row r="2397" spans="7:23" ht="12.75">
      <c r="G2397">
        <v>302210</v>
      </c>
      <c r="H2397" s="114" t="s">
        <v>2476</v>
      </c>
      <c r="I2397" s="114" t="s">
        <v>658</v>
      </c>
      <c r="L2397">
        <v>301949</v>
      </c>
      <c r="M2397" s="114" t="s">
        <v>817</v>
      </c>
      <c r="N2397" s="114" t="s">
        <v>677</v>
      </c>
      <c r="V2397" s="114" t="s">
        <v>2541</v>
      </c>
      <c r="W2397">
        <v>302426</v>
      </c>
    </row>
    <row r="2398" spans="7:23" ht="12.75">
      <c r="G2398">
        <v>339667</v>
      </c>
      <c r="H2398" s="114" t="s">
        <v>4819</v>
      </c>
      <c r="I2398" s="114" t="s">
        <v>658</v>
      </c>
      <c r="L2398">
        <v>301950</v>
      </c>
      <c r="M2398" s="114" t="s">
        <v>2411</v>
      </c>
      <c r="N2398" s="114" t="s">
        <v>658</v>
      </c>
      <c r="V2398" s="114" t="s">
        <v>2542</v>
      </c>
      <c r="W2398">
        <v>302422</v>
      </c>
    </row>
    <row r="2399" spans="7:23" ht="12.75">
      <c r="G2399">
        <v>302206</v>
      </c>
      <c r="H2399" s="114" t="s">
        <v>2477</v>
      </c>
      <c r="I2399" s="114" t="s">
        <v>658</v>
      </c>
      <c r="L2399">
        <v>301953</v>
      </c>
      <c r="M2399" s="114" t="s">
        <v>816</v>
      </c>
      <c r="N2399" s="114" t="s">
        <v>677</v>
      </c>
      <c r="V2399" s="114" t="s">
        <v>2543</v>
      </c>
      <c r="W2399">
        <v>302418</v>
      </c>
    </row>
    <row r="2400" spans="7:23" ht="12.75">
      <c r="G2400">
        <v>302202</v>
      </c>
      <c r="H2400" s="114" t="s">
        <v>2478</v>
      </c>
      <c r="I2400" s="114" t="s">
        <v>658</v>
      </c>
      <c r="L2400">
        <v>301954</v>
      </c>
      <c r="M2400" s="114" t="s">
        <v>2410</v>
      </c>
      <c r="N2400" s="114" t="s">
        <v>658</v>
      </c>
      <c r="V2400" s="114" t="s">
        <v>2544</v>
      </c>
      <c r="W2400">
        <v>302414</v>
      </c>
    </row>
    <row r="2401" spans="7:23" ht="12.75">
      <c r="G2401">
        <v>302198</v>
      </c>
      <c r="H2401" s="114" t="s">
        <v>2479</v>
      </c>
      <c r="I2401" s="114" t="s">
        <v>658</v>
      </c>
      <c r="L2401">
        <v>301957</v>
      </c>
      <c r="M2401" s="114" t="s">
        <v>815</v>
      </c>
      <c r="N2401" s="114" t="s">
        <v>677</v>
      </c>
      <c r="V2401" s="114" t="s">
        <v>2545</v>
      </c>
      <c r="W2401">
        <v>302410</v>
      </c>
    </row>
    <row r="2402" spans="7:23" ht="12.75">
      <c r="G2402">
        <v>302194</v>
      </c>
      <c r="H2402" s="114" t="s">
        <v>2480</v>
      </c>
      <c r="I2402" s="114" t="s">
        <v>658</v>
      </c>
      <c r="L2402">
        <v>301958</v>
      </c>
      <c r="M2402" s="114" t="s">
        <v>2418</v>
      </c>
      <c r="N2402" s="114" t="s">
        <v>658</v>
      </c>
      <c r="V2402" s="114" t="s">
        <v>2546</v>
      </c>
      <c r="W2402">
        <v>302406</v>
      </c>
    </row>
    <row r="2403" spans="7:23" ht="12.75">
      <c r="G2403">
        <v>302190</v>
      </c>
      <c r="H2403" s="114" t="s">
        <v>2481</v>
      </c>
      <c r="I2403" s="114" t="s">
        <v>658</v>
      </c>
      <c r="L2403">
        <v>301961</v>
      </c>
      <c r="M2403" s="114" t="s">
        <v>529</v>
      </c>
      <c r="N2403" s="114" t="s">
        <v>677</v>
      </c>
      <c r="V2403" s="114" t="s">
        <v>2547</v>
      </c>
      <c r="W2403">
        <v>302402</v>
      </c>
    </row>
    <row r="2404" spans="7:23" ht="12.75">
      <c r="G2404">
        <v>302186</v>
      </c>
      <c r="H2404" s="114" t="s">
        <v>2482</v>
      </c>
      <c r="I2404" s="114" t="s">
        <v>658</v>
      </c>
      <c r="L2404">
        <v>301962</v>
      </c>
      <c r="M2404" s="114" t="s">
        <v>2442</v>
      </c>
      <c r="N2404" s="114" t="s">
        <v>658</v>
      </c>
      <c r="V2404" s="114" t="s">
        <v>2548</v>
      </c>
      <c r="W2404">
        <v>302398</v>
      </c>
    </row>
    <row r="2405" spans="7:23" ht="12.75">
      <c r="G2405">
        <v>302182</v>
      </c>
      <c r="H2405" s="114" t="s">
        <v>2483</v>
      </c>
      <c r="I2405" s="114" t="s">
        <v>658</v>
      </c>
      <c r="L2405">
        <v>301965</v>
      </c>
      <c r="M2405" s="114" t="s">
        <v>832</v>
      </c>
      <c r="N2405" s="114" t="s">
        <v>677</v>
      </c>
      <c r="V2405" s="114" t="s">
        <v>2549</v>
      </c>
      <c r="W2405">
        <v>302394</v>
      </c>
    </row>
    <row r="2406" spans="7:23" ht="12.75">
      <c r="G2406">
        <v>302178</v>
      </c>
      <c r="H2406" s="114" t="s">
        <v>2484</v>
      </c>
      <c r="I2406" s="114" t="s">
        <v>658</v>
      </c>
      <c r="L2406">
        <v>301966</v>
      </c>
      <c r="M2406" s="114" t="s">
        <v>2441</v>
      </c>
      <c r="N2406" s="114" t="s">
        <v>658</v>
      </c>
      <c r="V2406" s="114" t="s">
        <v>2550</v>
      </c>
      <c r="W2406">
        <v>302390</v>
      </c>
    </row>
    <row r="2407" spans="7:23" ht="12.75">
      <c r="G2407">
        <v>302174</v>
      </c>
      <c r="H2407" s="114" t="s">
        <v>2485</v>
      </c>
      <c r="I2407" s="114" t="s">
        <v>658</v>
      </c>
      <c r="L2407">
        <v>301969</v>
      </c>
      <c r="M2407" s="114" t="s">
        <v>831</v>
      </c>
      <c r="N2407" s="114" t="s">
        <v>677</v>
      </c>
      <c r="V2407" s="114" t="s">
        <v>2551</v>
      </c>
      <c r="W2407">
        <v>302386</v>
      </c>
    </row>
    <row r="2408" spans="7:23" ht="12.75">
      <c r="G2408">
        <v>302170</v>
      </c>
      <c r="H2408" s="114" t="s">
        <v>2486</v>
      </c>
      <c r="I2408" s="114" t="s">
        <v>658</v>
      </c>
      <c r="L2408">
        <v>301970</v>
      </c>
      <c r="M2408" s="114" t="s">
        <v>2440</v>
      </c>
      <c r="N2408" s="114" t="s">
        <v>658</v>
      </c>
      <c r="V2408" s="114" t="s">
        <v>2552</v>
      </c>
      <c r="W2408">
        <v>302382</v>
      </c>
    </row>
    <row r="2409" spans="7:23" ht="12.75">
      <c r="G2409">
        <v>302166</v>
      </c>
      <c r="H2409" s="114" t="s">
        <v>2487</v>
      </c>
      <c r="I2409" s="114" t="s">
        <v>658</v>
      </c>
      <c r="L2409">
        <v>301973</v>
      </c>
      <c r="M2409" s="114" t="s">
        <v>308</v>
      </c>
      <c r="N2409" s="114" t="s">
        <v>677</v>
      </c>
      <c r="V2409" s="114" t="s">
        <v>2553</v>
      </c>
      <c r="W2409">
        <v>302378</v>
      </c>
    </row>
    <row r="2410" spans="7:23" ht="12.75">
      <c r="G2410">
        <v>302162</v>
      </c>
      <c r="H2410" s="114" t="s">
        <v>2488</v>
      </c>
      <c r="I2410" s="114" t="s">
        <v>658</v>
      </c>
      <c r="L2410">
        <v>301974</v>
      </c>
      <c r="M2410" s="114" t="s">
        <v>2439</v>
      </c>
      <c r="N2410" s="114" t="s">
        <v>658</v>
      </c>
      <c r="V2410" s="114" t="s">
        <v>2554</v>
      </c>
      <c r="W2410">
        <v>302374</v>
      </c>
    </row>
    <row r="2411" spans="7:23" ht="12.75">
      <c r="G2411">
        <v>302158</v>
      </c>
      <c r="H2411" s="114" t="s">
        <v>2489</v>
      </c>
      <c r="I2411" s="114" t="s">
        <v>658</v>
      </c>
      <c r="L2411">
        <v>301977</v>
      </c>
      <c r="M2411" s="114" t="s">
        <v>830</v>
      </c>
      <c r="N2411" s="114" t="s">
        <v>677</v>
      </c>
      <c r="V2411" s="114" t="s">
        <v>2555</v>
      </c>
      <c r="W2411">
        <v>302370</v>
      </c>
    </row>
    <row r="2412" spans="7:23" ht="12.75">
      <c r="G2412">
        <v>302154</v>
      </c>
      <c r="H2412" s="114" t="s">
        <v>2490</v>
      </c>
      <c r="I2412" s="114" t="s">
        <v>658</v>
      </c>
      <c r="L2412">
        <v>301978</v>
      </c>
      <c r="M2412" s="114" t="s">
        <v>2438</v>
      </c>
      <c r="N2412" s="114" t="s">
        <v>658</v>
      </c>
      <c r="V2412" s="114" t="s">
        <v>2556</v>
      </c>
      <c r="W2412">
        <v>302366</v>
      </c>
    </row>
    <row r="2413" spans="7:23" ht="12.75">
      <c r="G2413">
        <v>302342</v>
      </c>
      <c r="H2413" s="114" t="s">
        <v>2491</v>
      </c>
      <c r="I2413" s="114" t="s">
        <v>658</v>
      </c>
      <c r="L2413">
        <v>301981</v>
      </c>
      <c r="M2413" s="114" t="s">
        <v>523</v>
      </c>
      <c r="N2413" s="114" t="s">
        <v>677</v>
      </c>
      <c r="V2413" s="114" t="s">
        <v>2557</v>
      </c>
      <c r="W2413">
        <v>302362</v>
      </c>
    </row>
    <row r="2414" spans="7:23" ht="12.75">
      <c r="G2414">
        <v>302338</v>
      </c>
      <c r="H2414" s="114" t="s">
        <v>2492</v>
      </c>
      <c r="I2414" s="114" t="s">
        <v>658</v>
      </c>
      <c r="L2414">
        <v>301982</v>
      </c>
      <c r="M2414" s="114" t="s">
        <v>2437</v>
      </c>
      <c r="N2414" s="114" t="s">
        <v>658</v>
      </c>
      <c r="V2414" s="114" t="s">
        <v>2558</v>
      </c>
      <c r="W2414">
        <v>302358</v>
      </c>
    </row>
    <row r="2415" spans="7:23" ht="12.75">
      <c r="G2415">
        <v>302334</v>
      </c>
      <c r="H2415" s="114" t="s">
        <v>2493</v>
      </c>
      <c r="I2415" s="114" t="s">
        <v>658</v>
      </c>
      <c r="L2415">
        <v>301985</v>
      </c>
      <c r="M2415" s="114" t="s">
        <v>434</v>
      </c>
      <c r="N2415" s="114" t="s">
        <v>677</v>
      </c>
      <c r="V2415" s="114" t="s">
        <v>2559</v>
      </c>
      <c r="W2415">
        <v>302546</v>
      </c>
    </row>
    <row r="2416" spans="7:23" ht="12.75">
      <c r="G2416">
        <v>302330</v>
      </c>
      <c r="H2416" s="114" t="s">
        <v>2494</v>
      </c>
      <c r="I2416" s="114" t="s">
        <v>658</v>
      </c>
      <c r="L2416">
        <v>301986</v>
      </c>
      <c r="M2416" s="114" t="s">
        <v>2436</v>
      </c>
      <c r="N2416" s="114" t="s">
        <v>658</v>
      </c>
      <c r="V2416" s="114" t="s">
        <v>2560</v>
      </c>
      <c r="W2416">
        <v>302542</v>
      </c>
    </row>
    <row r="2417" spans="7:23" ht="12.75">
      <c r="G2417">
        <v>302326</v>
      </c>
      <c r="H2417" s="114" t="s">
        <v>2495</v>
      </c>
      <c r="I2417" s="114" t="s">
        <v>658</v>
      </c>
      <c r="L2417">
        <v>301989</v>
      </c>
      <c r="M2417" s="114" t="s">
        <v>280</v>
      </c>
      <c r="N2417" s="114" t="s">
        <v>677</v>
      </c>
      <c r="V2417" s="114" t="s">
        <v>2561</v>
      </c>
      <c r="W2417">
        <v>302538</v>
      </c>
    </row>
    <row r="2418" spans="7:23" ht="12.75">
      <c r="G2418">
        <v>302322</v>
      </c>
      <c r="H2418" s="114" t="s">
        <v>2496</v>
      </c>
      <c r="I2418" s="114" t="s">
        <v>658</v>
      </c>
      <c r="L2418">
        <v>301990</v>
      </c>
      <c r="M2418" s="114" t="s">
        <v>2435</v>
      </c>
      <c r="N2418" s="114" t="s">
        <v>658</v>
      </c>
      <c r="V2418" s="114" t="s">
        <v>2562</v>
      </c>
      <c r="W2418">
        <v>302534</v>
      </c>
    </row>
    <row r="2419" spans="7:23" ht="12.75">
      <c r="G2419">
        <v>302318</v>
      </c>
      <c r="H2419" s="114" t="s">
        <v>2497</v>
      </c>
      <c r="I2419" s="114" t="s">
        <v>658</v>
      </c>
      <c r="L2419">
        <v>301993</v>
      </c>
      <c r="M2419" s="114" t="s">
        <v>514</v>
      </c>
      <c r="N2419" s="114" t="s">
        <v>677</v>
      </c>
      <c r="V2419" s="114" t="s">
        <v>2563</v>
      </c>
      <c r="W2419">
        <v>302530</v>
      </c>
    </row>
    <row r="2420" spans="7:23" ht="12.75">
      <c r="G2420">
        <v>417866</v>
      </c>
      <c r="H2420" s="114" t="s">
        <v>5225</v>
      </c>
      <c r="I2420" s="114" t="s">
        <v>658</v>
      </c>
      <c r="L2420">
        <v>301994</v>
      </c>
      <c r="M2420" s="114" t="s">
        <v>2434</v>
      </c>
      <c r="N2420" s="114" t="s">
        <v>658</v>
      </c>
      <c r="V2420" s="114" t="s">
        <v>2564</v>
      </c>
      <c r="W2420">
        <v>302526</v>
      </c>
    </row>
    <row r="2421" spans="7:23" ht="12.75">
      <c r="G2421">
        <v>302314</v>
      </c>
      <c r="H2421" s="114" t="s">
        <v>2498</v>
      </c>
      <c r="I2421" s="114" t="s">
        <v>658</v>
      </c>
      <c r="L2421">
        <v>301997</v>
      </c>
      <c r="M2421" s="114" t="s">
        <v>829</v>
      </c>
      <c r="N2421" s="114" t="s">
        <v>677</v>
      </c>
      <c r="V2421" s="114" t="s">
        <v>2565</v>
      </c>
      <c r="W2421">
        <v>302522</v>
      </c>
    </row>
    <row r="2422" spans="7:23" ht="12.75">
      <c r="G2422">
        <v>302310</v>
      </c>
      <c r="H2422" s="114" t="s">
        <v>2499</v>
      </c>
      <c r="I2422" s="114" t="s">
        <v>658</v>
      </c>
      <c r="L2422">
        <v>301998</v>
      </c>
      <c r="M2422" s="114" t="s">
        <v>2433</v>
      </c>
      <c r="N2422" s="114" t="s">
        <v>658</v>
      </c>
      <c r="V2422" s="114" t="s">
        <v>2566</v>
      </c>
      <c r="W2422">
        <v>302518</v>
      </c>
    </row>
    <row r="2423" spans="7:23" ht="12.75">
      <c r="G2423">
        <v>302306</v>
      </c>
      <c r="H2423" s="114" t="s">
        <v>2500</v>
      </c>
      <c r="I2423" s="114" t="s">
        <v>658</v>
      </c>
      <c r="L2423">
        <v>302001</v>
      </c>
      <c r="M2423" s="114" t="s">
        <v>524</v>
      </c>
      <c r="N2423" s="114" t="s">
        <v>677</v>
      </c>
      <c r="V2423" s="114" t="s">
        <v>2567</v>
      </c>
      <c r="W2423">
        <v>302514</v>
      </c>
    </row>
    <row r="2424" spans="7:23" ht="12.75">
      <c r="G2424">
        <v>302302</v>
      </c>
      <c r="H2424" s="114" t="s">
        <v>2501</v>
      </c>
      <c r="I2424" s="114" t="s">
        <v>658</v>
      </c>
      <c r="L2424">
        <v>302002</v>
      </c>
      <c r="M2424" s="114" t="s">
        <v>2432</v>
      </c>
      <c r="N2424" s="114" t="s">
        <v>658</v>
      </c>
      <c r="V2424" s="114" t="s">
        <v>2568</v>
      </c>
      <c r="W2424">
        <v>302510</v>
      </c>
    </row>
    <row r="2425" spans="7:23" ht="12.75">
      <c r="G2425">
        <v>302298</v>
      </c>
      <c r="H2425" s="114" t="s">
        <v>2502</v>
      </c>
      <c r="I2425" s="114" t="s">
        <v>658</v>
      </c>
      <c r="L2425">
        <v>302005</v>
      </c>
      <c r="M2425" s="114" t="s">
        <v>828</v>
      </c>
      <c r="N2425" s="114" t="s">
        <v>677</v>
      </c>
      <c r="V2425" s="114" t="s">
        <v>2569</v>
      </c>
      <c r="W2425">
        <v>302506</v>
      </c>
    </row>
    <row r="2426" spans="7:23" ht="12.75">
      <c r="G2426">
        <v>302294</v>
      </c>
      <c r="H2426" s="114" t="s">
        <v>2503</v>
      </c>
      <c r="I2426" s="114" t="s">
        <v>658</v>
      </c>
      <c r="L2426">
        <v>302006</v>
      </c>
      <c r="M2426" s="114" t="s">
        <v>2431</v>
      </c>
      <c r="N2426" s="114" t="s">
        <v>658</v>
      </c>
      <c r="V2426" s="114" t="s">
        <v>2570</v>
      </c>
      <c r="W2426">
        <v>302502</v>
      </c>
    </row>
    <row r="2427" spans="7:23" ht="12.75">
      <c r="G2427">
        <v>302290</v>
      </c>
      <c r="H2427" s="114" t="s">
        <v>2504</v>
      </c>
      <c r="I2427" s="114" t="s">
        <v>658</v>
      </c>
      <c r="L2427">
        <v>302009</v>
      </c>
      <c r="M2427" s="114" t="s">
        <v>827</v>
      </c>
      <c r="N2427" s="114" t="s">
        <v>677</v>
      </c>
      <c r="V2427" s="114" t="s">
        <v>2571</v>
      </c>
      <c r="W2427">
        <v>302498</v>
      </c>
    </row>
    <row r="2428" spans="7:23" ht="12.75">
      <c r="G2428">
        <v>302286</v>
      </c>
      <c r="H2428" s="114" t="s">
        <v>2505</v>
      </c>
      <c r="I2428" s="114" t="s">
        <v>658</v>
      </c>
      <c r="L2428">
        <v>302010</v>
      </c>
      <c r="M2428" s="114" t="s">
        <v>2430</v>
      </c>
      <c r="N2428" s="114" t="s">
        <v>658</v>
      </c>
      <c r="V2428" s="114" t="s">
        <v>2572</v>
      </c>
      <c r="W2428">
        <v>302494</v>
      </c>
    </row>
    <row r="2429" spans="7:23" ht="12.75">
      <c r="G2429">
        <v>302282</v>
      </c>
      <c r="H2429" s="114" t="s">
        <v>2506</v>
      </c>
      <c r="I2429" s="114" t="s">
        <v>658</v>
      </c>
      <c r="L2429">
        <v>302013</v>
      </c>
      <c r="M2429" s="114" t="s">
        <v>271</v>
      </c>
      <c r="N2429" s="114" t="s">
        <v>677</v>
      </c>
      <c r="V2429" s="114" t="s">
        <v>2573</v>
      </c>
      <c r="W2429">
        <v>302490</v>
      </c>
    </row>
    <row r="2430" spans="7:23" ht="12.75">
      <c r="G2430">
        <v>302278</v>
      </c>
      <c r="H2430" s="114" t="s">
        <v>2507</v>
      </c>
      <c r="I2430" s="114" t="s">
        <v>658</v>
      </c>
      <c r="L2430">
        <v>302014</v>
      </c>
      <c r="M2430" s="114" t="s">
        <v>2429</v>
      </c>
      <c r="N2430" s="114" t="s">
        <v>658</v>
      </c>
      <c r="V2430" s="114" t="s">
        <v>2574</v>
      </c>
      <c r="W2430">
        <v>302486</v>
      </c>
    </row>
    <row r="2431" spans="7:23" ht="12.75">
      <c r="G2431">
        <v>302274</v>
      </c>
      <c r="H2431" s="114" t="s">
        <v>2508</v>
      </c>
      <c r="I2431" s="114" t="s">
        <v>658</v>
      </c>
      <c r="L2431">
        <v>302017</v>
      </c>
      <c r="M2431" s="114" t="s">
        <v>826</v>
      </c>
      <c r="N2431" s="114" t="s">
        <v>677</v>
      </c>
      <c r="V2431" s="114" t="s">
        <v>2575</v>
      </c>
      <c r="W2431">
        <v>302482</v>
      </c>
    </row>
    <row r="2432" spans="7:23" ht="12.75">
      <c r="G2432">
        <v>302270</v>
      </c>
      <c r="H2432" s="114" t="s">
        <v>2509</v>
      </c>
      <c r="I2432" s="114" t="s">
        <v>658</v>
      </c>
      <c r="L2432">
        <v>302018</v>
      </c>
      <c r="M2432" s="114" t="s">
        <v>2428</v>
      </c>
      <c r="N2432" s="114" t="s">
        <v>658</v>
      </c>
      <c r="V2432" s="114" t="s">
        <v>2576</v>
      </c>
      <c r="W2432">
        <v>302478</v>
      </c>
    </row>
    <row r="2433" spans="7:23" ht="12.75">
      <c r="G2433">
        <v>302266</v>
      </c>
      <c r="H2433" s="114" t="s">
        <v>2510</v>
      </c>
      <c r="I2433" s="114" t="s">
        <v>658</v>
      </c>
      <c r="L2433">
        <v>302021</v>
      </c>
      <c r="M2433" s="114" t="s">
        <v>32</v>
      </c>
      <c r="N2433" s="114" t="s">
        <v>677</v>
      </c>
      <c r="V2433" s="114" t="s">
        <v>2577</v>
      </c>
      <c r="W2433">
        <v>302474</v>
      </c>
    </row>
    <row r="2434" spans="7:23" ht="12.75">
      <c r="G2434">
        <v>302262</v>
      </c>
      <c r="H2434" s="114" t="s">
        <v>2511</v>
      </c>
      <c r="I2434" s="114" t="s">
        <v>658</v>
      </c>
      <c r="L2434">
        <v>302022</v>
      </c>
      <c r="M2434" s="114" t="s">
        <v>2427</v>
      </c>
      <c r="N2434" s="114" t="s">
        <v>658</v>
      </c>
      <c r="V2434" s="114" t="s">
        <v>2578</v>
      </c>
      <c r="W2434">
        <v>302470</v>
      </c>
    </row>
    <row r="2435" spans="7:23" ht="12.75">
      <c r="G2435">
        <v>302258</v>
      </c>
      <c r="H2435" s="114" t="s">
        <v>2512</v>
      </c>
      <c r="I2435" s="114" t="s">
        <v>658</v>
      </c>
      <c r="L2435">
        <v>302025</v>
      </c>
      <c r="M2435" s="114" t="s">
        <v>3</v>
      </c>
      <c r="N2435" s="114" t="s">
        <v>677</v>
      </c>
      <c r="V2435" s="114" t="s">
        <v>2579</v>
      </c>
      <c r="W2435">
        <v>302466</v>
      </c>
    </row>
    <row r="2436" spans="7:23" ht="12.75">
      <c r="G2436">
        <v>302254</v>
      </c>
      <c r="H2436" s="114" t="s">
        <v>2513</v>
      </c>
      <c r="I2436" s="114" t="s">
        <v>658</v>
      </c>
      <c r="L2436">
        <v>302026</v>
      </c>
      <c r="M2436" s="114" t="s">
        <v>2426</v>
      </c>
      <c r="N2436" s="114" t="s">
        <v>658</v>
      </c>
      <c r="V2436" s="114" t="s">
        <v>2580</v>
      </c>
      <c r="W2436">
        <v>302462</v>
      </c>
    </row>
    <row r="2437" spans="7:23" ht="12.75">
      <c r="G2437">
        <v>348866</v>
      </c>
      <c r="H2437" s="114" t="s">
        <v>4820</v>
      </c>
      <c r="I2437" s="114" t="s">
        <v>658</v>
      </c>
      <c r="L2437">
        <v>302029</v>
      </c>
      <c r="M2437" s="114" t="s">
        <v>31</v>
      </c>
      <c r="N2437" s="114" t="s">
        <v>677</v>
      </c>
      <c r="V2437" s="114" t="s">
        <v>2581</v>
      </c>
      <c r="W2437">
        <v>302458</v>
      </c>
    </row>
    <row r="2438" spans="7:23" ht="12.75">
      <c r="G2438">
        <v>302250</v>
      </c>
      <c r="H2438" s="114" t="s">
        <v>2514</v>
      </c>
      <c r="I2438" s="114" t="s">
        <v>658</v>
      </c>
      <c r="L2438">
        <v>302030</v>
      </c>
      <c r="M2438" s="114" t="s">
        <v>2425</v>
      </c>
      <c r="N2438" s="114" t="s">
        <v>658</v>
      </c>
      <c r="V2438" s="114" t="s">
        <v>2582</v>
      </c>
      <c r="W2438">
        <v>302454</v>
      </c>
    </row>
    <row r="2439" spans="7:23" ht="12.75">
      <c r="G2439">
        <v>302346</v>
      </c>
      <c r="H2439" s="114" t="s">
        <v>2515</v>
      </c>
      <c r="I2439" s="114" t="s">
        <v>658</v>
      </c>
      <c r="L2439">
        <v>302033</v>
      </c>
      <c r="M2439" s="114" t="s">
        <v>825</v>
      </c>
      <c r="N2439" s="114" t="s">
        <v>677</v>
      </c>
      <c r="V2439" s="114" t="s">
        <v>2583</v>
      </c>
      <c r="W2439">
        <v>302578</v>
      </c>
    </row>
    <row r="2440" spans="7:23" ht="12.75">
      <c r="G2440">
        <v>391870</v>
      </c>
      <c r="H2440" s="114" t="s">
        <v>5226</v>
      </c>
      <c r="I2440" s="114" t="s">
        <v>658</v>
      </c>
      <c r="L2440">
        <v>302034</v>
      </c>
      <c r="M2440" s="114" t="s">
        <v>2424</v>
      </c>
      <c r="N2440" s="114" t="s">
        <v>658</v>
      </c>
      <c r="V2440" s="114" t="s">
        <v>2584</v>
      </c>
      <c r="W2440">
        <v>302574</v>
      </c>
    </row>
    <row r="2441" spans="7:23" ht="12.75">
      <c r="G2441">
        <v>391866</v>
      </c>
      <c r="H2441" s="114" t="s">
        <v>5227</v>
      </c>
      <c r="I2441" s="114" t="s">
        <v>658</v>
      </c>
      <c r="L2441">
        <v>302037</v>
      </c>
      <c r="M2441" s="114" t="s">
        <v>37</v>
      </c>
      <c r="N2441" s="114" t="s">
        <v>677</v>
      </c>
      <c r="V2441" s="114" t="s">
        <v>2585</v>
      </c>
      <c r="W2441">
        <v>302570</v>
      </c>
    </row>
    <row r="2442" spans="7:23" ht="12.75">
      <c r="G2442">
        <v>217926</v>
      </c>
      <c r="H2442" s="114" t="s">
        <v>2516</v>
      </c>
      <c r="I2442" s="114" t="s">
        <v>658</v>
      </c>
      <c r="L2442">
        <v>302038</v>
      </c>
      <c r="M2442" s="114" t="s">
        <v>2423</v>
      </c>
      <c r="N2442" s="114" t="s">
        <v>658</v>
      </c>
      <c r="V2442" s="114" t="s">
        <v>2586</v>
      </c>
      <c r="W2442">
        <v>302566</v>
      </c>
    </row>
    <row r="2443" spans="7:23" ht="12.75">
      <c r="G2443">
        <v>217922</v>
      </c>
      <c r="H2443" s="114" t="s">
        <v>2517</v>
      </c>
      <c r="I2443" s="114" t="s">
        <v>658</v>
      </c>
      <c r="L2443">
        <v>302041</v>
      </c>
      <c r="M2443" s="114" t="s">
        <v>36</v>
      </c>
      <c r="N2443" s="114" t="s">
        <v>677</v>
      </c>
      <c r="V2443" s="114" t="s">
        <v>2587</v>
      </c>
      <c r="W2443">
        <v>302562</v>
      </c>
    </row>
    <row r="2444" spans="7:23" ht="12.75">
      <c r="G2444">
        <v>302350</v>
      </c>
      <c r="H2444" s="114" t="s">
        <v>2518</v>
      </c>
      <c r="I2444" s="114" t="s">
        <v>658</v>
      </c>
      <c r="L2444">
        <v>302042</v>
      </c>
      <c r="M2444" s="114" t="s">
        <v>2422</v>
      </c>
      <c r="N2444" s="114" t="s">
        <v>658</v>
      </c>
      <c r="V2444" s="114" t="s">
        <v>2588</v>
      </c>
      <c r="W2444">
        <v>302558</v>
      </c>
    </row>
    <row r="2445" spans="7:23" ht="12.75">
      <c r="G2445">
        <v>302354</v>
      </c>
      <c r="H2445" s="114" t="s">
        <v>2519</v>
      </c>
      <c r="I2445" s="114" t="s">
        <v>658</v>
      </c>
      <c r="L2445">
        <v>302045</v>
      </c>
      <c r="M2445" s="114" t="s">
        <v>824</v>
      </c>
      <c r="N2445" s="114" t="s">
        <v>677</v>
      </c>
      <c r="V2445" s="114" t="s">
        <v>2589</v>
      </c>
      <c r="W2445">
        <v>302554</v>
      </c>
    </row>
    <row r="2446" spans="7:23" ht="12.75">
      <c r="G2446">
        <v>217918</v>
      </c>
      <c r="H2446" s="114" t="s">
        <v>2520</v>
      </c>
      <c r="I2446" s="114" t="s">
        <v>658</v>
      </c>
      <c r="L2446">
        <v>302046</v>
      </c>
      <c r="M2446" s="114" t="s">
        <v>2421</v>
      </c>
      <c r="N2446" s="114" t="s">
        <v>658</v>
      </c>
      <c r="V2446" s="114" t="s">
        <v>5228</v>
      </c>
      <c r="W2446">
        <v>420266</v>
      </c>
    </row>
    <row r="2447" spans="7:23" ht="12.75">
      <c r="G2447">
        <v>217914</v>
      </c>
      <c r="H2447" s="114" t="s">
        <v>2521</v>
      </c>
      <c r="I2447" s="114" t="s">
        <v>658</v>
      </c>
      <c r="L2447">
        <v>302049</v>
      </c>
      <c r="M2447" s="114" t="s">
        <v>823</v>
      </c>
      <c r="N2447" s="114" t="s">
        <v>677</v>
      </c>
      <c r="V2447" s="114" t="s">
        <v>2590</v>
      </c>
      <c r="W2447">
        <v>302550</v>
      </c>
    </row>
    <row r="2448" spans="7:23" ht="12.75">
      <c r="G2448">
        <v>217910</v>
      </c>
      <c r="H2448" s="114" t="s">
        <v>2522</v>
      </c>
      <c r="I2448" s="114" t="s">
        <v>658</v>
      </c>
      <c r="L2448">
        <v>302050</v>
      </c>
      <c r="M2448" s="114" t="s">
        <v>2420</v>
      </c>
      <c r="N2448" s="114" t="s">
        <v>658</v>
      </c>
      <c r="V2448" s="114" t="s">
        <v>2591</v>
      </c>
      <c r="W2448">
        <v>24519</v>
      </c>
    </row>
    <row r="2449" spans="7:23" ht="12.75">
      <c r="G2449">
        <v>217906</v>
      </c>
      <c r="H2449" s="114" t="s">
        <v>2523</v>
      </c>
      <c r="I2449" s="114" t="s">
        <v>658</v>
      </c>
      <c r="L2449">
        <v>302053</v>
      </c>
      <c r="M2449" s="114" t="s">
        <v>398</v>
      </c>
      <c r="N2449" s="114" t="s">
        <v>677</v>
      </c>
      <c r="V2449" s="114" t="s">
        <v>2592</v>
      </c>
      <c r="W2449">
        <v>178267</v>
      </c>
    </row>
    <row r="2450" spans="7:23" ht="12.75">
      <c r="G2450">
        <v>217902</v>
      </c>
      <c r="H2450" s="114" t="s">
        <v>2524</v>
      </c>
      <c r="I2450" s="114" t="s">
        <v>658</v>
      </c>
      <c r="L2450">
        <v>302054</v>
      </c>
      <c r="M2450" s="114" t="s">
        <v>2419</v>
      </c>
      <c r="N2450" s="114" t="s">
        <v>658</v>
      </c>
      <c r="V2450" s="114" t="s">
        <v>2593</v>
      </c>
      <c r="W2450">
        <v>302594</v>
      </c>
    </row>
    <row r="2451" spans="7:23" ht="12.75">
      <c r="G2451">
        <v>217898</v>
      </c>
      <c r="H2451" s="114" t="s">
        <v>2525</v>
      </c>
      <c r="I2451" s="114" t="s">
        <v>658</v>
      </c>
      <c r="L2451">
        <v>302057</v>
      </c>
      <c r="M2451" s="114" t="s">
        <v>34</v>
      </c>
      <c r="N2451" s="114" t="s">
        <v>677</v>
      </c>
      <c r="V2451" s="114" t="s">
        <v>2594</v>
      </c>
      <c r="W2451">
        <v>302590</v>
      </c>
    </row>
    <row r="2452" spans="7:23" ht="12.75">
      <c r="G2452">
        <v>219141</v>
      </c>
      <c r="H2452" s="114" t="s">
        <v>2526</v>
      </c>
      <c r="I2452" s="114" t="s">
        <v>658</v>
      </c>
      <c r="L2452">
        <v>302058</v>
      </c>
      <c r="M2452" s="114" t="s">
        <v>2466</v>
      </c>
      <c r="N2452" s="114" t="s">
        <v>658</v>
      </c>
      <c r="V2452" s="114" t="s">
        <v>2595</v>
      </c>
      <c r="W2452">
        <v>302586</v>
      </c>
    </row>
    <row r="2453" spans="7:23" ht="12.75">
      <c r="G2453">
        <v>219145</v>
      </c>
      <c r="H2453" s="114" t="s">
        <v>2527</v>
      </c>
      <c r="I2453" s="114" t="s">
        <v>658</v>
      </c>
      <c r="L2453">
        <v>302061</v>
      </c>
      <c r="M2453" s="114" t="s">
        <v>52</v>
      </c>
      <c r="N2453" s="114" t="s">
        <v>677</v>
      </c>
      <c r="V2453" s="114" t="s">
        <v>2596</v>
      </c>
      <c r="W2453">
        <v>302582</v>
      </c>
    </row>
    <row r="2454" spans="7:23" ht="12.75">
      <c r="G2454">
        <v>288868</v>
      </c>
      <c r="H2454" s="114" t="s">
        <v>2528</v>
      </c>
      <c r="I2454" s="114" t="s">
        <v>658</v>
      </c>
      <c r="L2454">
        <v>302062</v>
      </c>
      <c r="M2454" s="114" t="s">
        <v>2465</v>
      </c>
      <c r="N2454" s="114" t="s">
        <v>658</v>
      </c>
      <c r="V2454" s="114" t="s">
        <v>2597</v>
      </c>
      <c r="W2454">
        <v>29503</v>
      </c>
    </row>
    <row r="2455" spans="7:23" ht="12.75">
      <c r="G2455">
        <v>219270</v>
      </c>
      <c r="H2455" s="114" t="s">
        <v>2529</v>
      </c>
      <c r="I2455" s="114" t="s">
        <v>658</v>
      </c>
      <c r="L2455">
        <v>302065</v>
      </c>
      <c r="M2455" s="114" t="s">
        <v>50</v>
      </c>
      <c r="N2455" s="114" t="s">
        <v>677</v>
      </c>
      <c r="V2455" s="114" t="s">
        <v>2598</v>
      </c>
      <c r="W2455">
        <v>29505</v>
      </c>
    </row>
    <row r="2456" spans="7:23" ht="12.75">
      <c r="G2456">
        <v>24515</v>
      </c>
      <c r="H2456" s="114" t="s">
        <v>2530</v>
      </c>
      <c r="I2456" s="114" t="s">
        <v>658</v>
      </c>
      <c r="L2456">
        <v>302066</v>
      </c>
      <c r="M2456" s="114" t="s">
        <v>2464</v>
      </c>
      <c r="N2456" s="114" t="s">
        <v>658</v>
      </c>
      <c r="V2456" s="114" t="s">
        <v>2599</v>
      </c>
      <c r="W2456">
        <v>29507</v>
      </c>
    </row>
    <row r="2457" spans="7:23" ht="12.75">
      <c r="G2457">
        <v>24516</v>
      </c>
      <c r="H2457" s="114" t="s">
        <v>2531</v>
      </c>
      <c r="I2457" s="114" t="s">
        <v>658</v>
      </c>
      <c r="L2457">
        <v>302069</v>
      </c>
      <c r="M2457" s="114" t="s">
        <v>517</v>
      </c>
      <c r="N2457" s="114" t="s">
        <v>677</v>
      </c>
      <c r="V2457" s="114" t="s">
        <v>2600</v>
      </c>
      <c r="W2457">
        <v>178269</v>
      </c>
    </row>
    <row r="2458" spans="7:23" ht="12.75">
      <c r="G2458">
        <v>24517</v>
      </c>
      <c r="H2458" s="114" t="s">
        <v>2532</v>
      </c>
      <c r="I2458" s="114" t="s">
        <v>658</v>
      </c>
      <c r="L2458">
        <v>302070</v>
      </c>
      <c r="M2458" s="114" t="s">
        <v>2463</v>
      </c>
      <c r="N2458" s="114" t="s">
        <v>658</v>
      </c>
      <c r="V2458" s="114" t="s">
        <v>4822</v>
      </c>
      <c r="W2458">
        <v>340668</v>
      </c>
    </row>
    <row r="2459" spans="7:23" ht="12.75">
      <c r="G2459">
        <v>304666</v>
      </c>
      <c r="H2459" s="114" t="s">
        <v>2533</v>
      </c>
      <c r="I2459" s="114" t="s">
        <v>658</v>
      </c>
      <c r="L2459">
        <v>302073</v>
      </c>
      <c r="M2459" s="114" t="s">
        <v>842</v>
      </c>
      <c r="N2459" s="114" t="s">
        <v>677</v>
      </c>
      <c r="V2459" s="114" t="s">
        <v>2601</v>
      </c>
      <c r="W2459">
        <v>302606</v>
      </c>
    </row>
    <row r="2460" spans="7:23" ht="12.75">
      <c r="G2460">
        <v>24518</v>
      </c>
      <c r="H2460" s="114" t="s">
        <v>2534</v>
      </c>
      <c r="I2460" s="114" t="s">
        <v>658</v>
      </c>
      <c r="L2460">
        <v>302074</v>
      </c>
      <c r="M2460" s="114" t="s">
        <v>2462</v>
      </c>
      <c r="N2460" s="114" t="s">
        <v>658</v>
      </c>
      <c r="V2460" s="114" t="s">
        <v>2602</v>
      </c>
      <c r="W2460">
        <v>302602</v>
      </c>
    </row>
    <row r="2461" spans="7:23" ht="12.75">
      <c r="G2461">
        <v>302450</v>
      </c>
      <c r="H2461" s="114" t="s">
        <v>2535</v>
      </c>
      <c r="I2461" s="114" t="s">
        <v>658</v>
      </c>
      <c r="L2461">
        <v>302077</v>
      </c>
      <c r="M2461" s="114" t="s">
        <v>48</v>
      </c>
      <c r="N2461" s="114" t="s">
        <v>677</v>
      </c>
      <c r="V2461" s="114" t="s">
        <v>2603</v>
      </c>
      <c r="W2461">
        <v>302598</v>
      </c>
    </row>
    <row r="2462" spans="7:23" ht="12.75">
      <c r="G2462">
        <v>302446</v>
      </c>
      <c r="H2462" s="114" t="s">
        <v>2536</v>
      </c>
      <c r="I2462" s="114" t="s">
        <v>658</v>
      </c>
      <c r="L2462">
        <v>302078</v>
      </c>
      <c r="M2462" s="114" t="s">
        <v>2461</v>
      </c>
      <c r="N2462" s="114" t="s">
        <v>658</v>
      </c>
      <c r="V2462" s="114" t="s">
        <v>2604</v>
      </c>
      <c r="W2462">
        <v>286269</v>
      </c>
    </row>
    <row r="2463" spans="7:23" ht="12.75">
      <c r="G2463">
        <v>342867</v>
      </c>
      <c r="H2463" s="114" t="s">
        <v>4821</v>
      </c>
      <c r="I2463" s="114" t="s">
        <v>658</v>
      </c>
      <c r="L2463">
        <v>302081</v>
      </c>
      <c r="M2463" s="114" t="s">
        <v>46</v>
      </c>
      <c r="N2463" s="114" t="s">
        <v>677</v>
      </c>
      <c r="V2463" s="114" t="s">
        <v>2605</v>
      </c>
      <c r="W2463">
        <v>178271</v>
      </c>
    </row>
    <row r="2464" spans="7:23" ht="12.75">
      <c r="G2464">
        <v>302442</v>
      </c>
      <c r="H2464" s="114" t="s">
        <v>2537</v>
      </c>
      <c r="I2464" s="114" t="s">
        <v>658</v>
      </c>
      <c r="L2464">
        <v>302082</v>
      </c>
      <c r="M2464" s="114" t="s">
        <v>2460</v>
      </c>
      <c r="N2464" s="114" t="s">
        <v>658</v>
      </c>
      <c r="V2464" s="114" t="s">
        <v>5229</v>
      </c>
      <c r="W2464">
        <v>403277</v>
      </c>
    </row>
    <row r="2465" spans="7:23" ht="12.75">
      <c r="G2465">
        <v>302438</v>
      </c>
      <c r="H2465" s="114" t="s">
        <v>2538</v>
      </c>
      <c r="I2465" s="114" t="s">
        <v>658</v>
      </c>
      <c r="L2465">
        <v>302085</v>
      </c>
      <c r="M2465" s="114" t="s">
        <v>425</v>
      </c>
      <c r="N2465" s="114" t="s">
        <v>677</v>
      </c>
      <c r="V2465" s="114" t="s">
        <v>5230</v>
      </c>
      <c r="W2465">
        <v>403273</v>
      </c>
    </row>
    <row r="2466" spans="7:23" ht="12.75">
      <c r="G2466">
        <v>302434</v>
      </c>
      <c r="H2466" s="114" t="s">
        <v>2539</v>
      </c>
      <c r="I2466" s="114" t="s">
        <v>658</v>
      </c>
      <c r="L2466">
        <v>302086</v>
      </c>
      <c r="M2466" s="114" t="s">
        <v>2459</v>
      </c>
      <c r="N2466" s="114" t="s">
        <v>658</v>
      </c>
      <c r="V2466" s="114" t="s">
        <v>2606</v>
      </c>
      <c r="W2466">
        <v>302666</v>
      </c>
    </row>
    <row r="2467" spans="7:23" ht="12.75">
      <c r="G2467">
        <v>302430</v>
      </c>
      <c r="H2467" s="114" t="s">
        <v>2540</v>
      </c>
      <c r="I2467" s="114" t="s">
        <v>658</v>
      </c>
      <c r="L2467">
        <v>302089</v>
      </c>
      <c r="M2467" s="114" t="s">
        <v>841</v>
      </c>
      <c r="N2467" s="114" t="s">
        <v>677</v>
      </c>
      <c r="V2467" s="114" t="s">
        <v>2607</v>
      </c>
      <c r="W2467">
        <v>302662</v>
      </c>
    </row>
    <row r="2468" spans="7:23" ht="12.75">
      <c r="G2468">
        <v>302426</v>
      </c>
      <c r="H2468" s="114" t="s">
        <v>2541</v>
      </c>
      <c r="I2468" s="114" t="s">
        <v>658</v>
      </c>
      <c r="L2468">
        <v>302090</v>
      </c>
      <c r="M2468" s="114" t="s">
        <v>2458</v>
      </c>
      <c r="N2468" s="114" t="s">
        <v>658</v>
      </c>
      <c r="V2468" s="114" t="s">
        <v>2608</v>
      </c>
      <c r="W2468">
        <v>302658</v>
      </c>
    </row>
    <row r="2469" spans="7:23" ht="12.75">
      <c r="G2469">
        <v>302422</v>
      </c>
      <c r="H2469" s="114" t="s">
        <v>2542</v>
      </c>
      <c r="I2469" s="114" t="s">
        <v>658</v>
      </c>
      <c r="L2469">
        <v>302093</v>
      </c>
      <c r="M2469" s="114" t="s">
        <v>840</v>
      </c>
      <c r="N2469" s="114" t="s">
        <v>677</v>
      </c>
      <c r="V2469" s="114" t="s">
        <v>2609</v>
      </c>
      <c r="W2469">
        <v>302654</v>
      </c>
    </row>
    <row r="2470" spans="7:23" ht="12.75">
      <c r="G2470">
        <v>302418</v>
      </c>
      <c r="H2470" s="114" t="s">
        <v>2543</v>
      </c>
      <c r="I2470" s="114" t="s">
        <v>658</v>
      </c>
      <c r="L2470">
        <v>302094</v>
      </c>
      <c r="M2470" s="114" t="s">
        <v>2457</v>
      </c>
      <c r="N2470" s="114" t="s">
        <v>658</v>
      </c>
      <c r="V2470" s="114" t="s">
        <v>2610</v>
      </c>
      <c r="W2470">
        <v>302650</v>
      </c>
    </row>
    <row r="2471" spans="7:23" ht="12.75">
      <c r="G2471">
        <v>302414</v>
      </c>
      <c r="H2471" s="114" t="s">
        <v>2544</v>
      </c>
      <c r="I2471" s="114" t="s">
        <v>658</v>
      </c>
      <c r="L2471">
        <v>302097</v>
      </c>
      <c r="M2471" s="114" t="s">
        <v>526</v>
      </c>
      <c r="N2471" s="114" t="s">
        <v>677</v>
      </c>
      <c r="V2471" s="114" t="s">
        <v>2611</v>
      </c>
      <c r="W2471">
        <v>302646</v>
      </c>
    </row>
    <row r="2472" spans="7:23" ht="12.75">
      <c r="G2472">
        <v>302410</v>
      </c>
      <c r="H2472" s="114" t="s">
        <v>2545</v>
      </c>
      <c r="I2472" s="114" t="s">
        <v>658</v>
      </c>
      <c r="L2472">
        <v>302098</v>
      </c>
      <c r="M2472" s="114" t="s">
        <v>2456</v>
      </c>
      <c r="N2472" s="114" t="s">
        <v>658</v>
      </c>
      <c r="V2472" s="114" t="s">
        <v>2612</v>
      </c>
      <c r="W2472">
        <v>302642</v>
      </c>
    </row>
    <row r="2473" spans="7:23" ht="12.75">
      <c r="G2473">
        <v>302406</v>
      </c>
      <c r="H2473" s="114" t="s">
        <v>2546</v>
      </c>
      <c r="I2473" s="114" t="s">
        <v>658</v>
      </c>
      <c r="L2473">
        <v>302101</v>
      </c>
      <c r="M2473" s="114" t="s">
        <v>839</v>
      </c>
      <c r="N2473" s="114" t="s">
        <v>677</v>
      </c>
      <c r="V2473" s="114" t="s">
        <v>2613</v>
      </c>
      <c r="W2473">
        <v>302638</v>
      </c>
    </row>
    <row r="2474" spans="7:23" ht="12.75">
      <c r="G2474">
        <v>302402</v>
      </c>
      <c r="H2474" s="114" t="s">
        <v>2547</v>
      </c>
      <c r="I2474" s="114" t="s">
        <v>658</v>
      </c>
      <c r="L2474">
        <v>302102</v>
      </c>
      <c r="M2474" s="114" t="s">
        <v>2455</v>
      </c>
      <c r="N2474" s="114" t="s">
        <v>658</v>
      </c>
      <c r="V2474" s="114" t="s">
        <v>4741</v>
      </c>
      <c r="W2474">
        <v>323668</v>
      </c>
    </row>
    <row r="2475" spans="7:23" ht="12.75">
      <c r="G2475">
        <v>302398</v>
      </c>
      <c r="H2475" s="114" t="s">
        <v>2548</v>
      </c>
      <c r="I2475" s="114" t="s">
        <v>658</v>
      </c>
      <c r="L2475">
        <v>302105</v>
      </c>
      <c r="M2475" s="114" t="s">
        <v>838</v>
      </c>
      <c r="N2475" s="114" t="s">
        <v>677</v>
      </c>
      <c r="V2475" s="114" t="s">
        <v>2614</v>
      </c>
      <c r="W2475">
        <v>302634</v>
      </c>
    </row>
    <row r="2476" spans="7:23" ht="12.75">
      <c r="G2476">
        <v>302394</v>
      </c>
      <c r="H2476" s="114" t="s">
        <v>2549</v>
      </c>
      <c r="I2476" s="114" t="s">
        <v>658</v>
      </c>
      <c r="L2476">
        <v>302106</v>
      </c>
      <c r="M2476" s="114" t="s">
        <v>2454</v>
      </c>
      <c r="N2476" s="114" t="s">
        <v>658</v>
      </c>
      <c r="V2476" s="114" t="s">
        <v>2615</v>
      </c>
      <c r="W2476">
        <v>302630</v>
      </c>
    </row>
    <row r="2477" spans="7:23" ht="12.75">
      <c r="G2477">
        <v>302390</v>
      </c>
      <c r="H2477" s="114" t="s">
        <v>2550</v>
      </c>
      <c r="I2477" s="114" t="s">
        <v>658</v>
      </c>
      <c r="L2477">
        <v>302109</v>
      </c>
      <c r="M2477" s="114" t="s">
        <v>837</v>
      </c>
      <c r="N2477" s="114" t="s">
        <v>677</v>
      </c>
      <c r="V2477" s="114" t="s">
        <v>2616</v>
      </c>
      <c r="W2477">
        <v>302626</v>
      </c>
    </row>
    <row r="2478" spans="7:23" ht="12.75">
      <c r="G2478">
        <v>302386</v>
      </c>
      <c r="H2478" s="114" t="s">
        <v>2551</v>
      </c>
      <c r="I2478" s="114" t="s">
        <v>658</v>
      </c>
      <c r="L2478">
        <v>302110</v>
      </c>
      <c r="M2478" s="114" t="s">
        <v>2453</v>
      </c>
      <c r="N2478" s="114" t="s">
        <v>658</v>
      </c>
      <c r="V2478" s="114" t="s">
        <v>2617</v>
      </c>
      <c r="W2478">
        <v>302622</v>
      </c>
    </row>
    <row r="2479" spans="7:23" ht="12.75">
      <c r="G2479">
        <v>302382</v>
      </c>
      <c r="H2479" s="114" t="s">
        <v>2552</v>
      </c>
      <c r="I2479" s="114" t="s">
        <v>658</v>
      </c>
      <c r="L2479">
        <v>302113</v>
      </c>
      <c r="M2479" s="114" t="s">
        <v>45</v>
      </c>
      <c r="N2479" s="114" t="s">
        <v>677</v>
      </c>
      <c r="V2479" s="114" t="s">
        <v>2618</v>
      </c>
      <c r="W2479">
        <v>302618</v>
      </c>
    </row>
    <row r="2480" spans="7:23" ht="12.75">
      <c r="G2480">
        <v>302378</v>
      </c>
      <c r="H2480" s="114" t="s">
        <v>2553</v>
      </c>
      <c r="I2480" s="114" t="s">
        <v>658</v>
      </c>
      <c r="L2480">
        <v>302114</v>
      </c>
      <c r="M2480" s="114" t="s">
        <v>2452</v>
      </c>
      <c r="N2480" s="114" t="s">
        <v>658</v>
      </c>
      <c r="V2480" s="114" t="s">
        <v>2619</v>
      </c>
      <c r="W2480">
        <v>302614</v>
      </c>
    </row>
    <row r="2481" spans="7:23" ht="12.75">
      <c r="G2481">
        <v>302374</v>
      </c>
      <c r="H2481" s="114" t="s">
        <v>2554</v>
      </c>
      <c r="I2481" s="114" t="s">
        <v>658</v>
      </c>
      <c r="L2481">
        <v>302117</v>
      </c>
      <c r="M2481" s="114" t="s">
        <v>43</v>
      </c>
      <c r="N2481" s="114" t="s">
        <v>677</v>
      </c>
      <c r="V2481" s="114" t="s">
        <v>2620</v>
      </c>
      <c r="W2481">
        <v>302610</v>
      </c>
    </row>
    <row r="2482" spans="7:23" ht="12.75">
      <c r="G2482">
        <v>302370</v>
      </c>
      <c r="H2482" s="114" t="s">
        <v>2555</v>
      </c>
      <c r="I2482" s="114" t="s">
        <v>658</v>
      </c>
      <c r="L2482">
        <v>302118</v>
      </c>
      <c r="M2482" s="114" t="s">
        <v>2451</v>
      </c>
      <c r="N2482" s="114" t="s">
        <v>658</v>
      </c>
      <c r="V2482" s="114" t="s">
        <v>2621</v>
      </c>
      <c r="W2482">
        <v>46067</v>
      </c>
    </row>
    <row r="2483" spans="7:23" ht="12.75">
      <c r="G2483">
        <v>302366</v>
      </c>
      <c r="H2483" s="114" t="s">
        <v>2556</v>
      </c>
      <c r="I2483" s="114" t="s">
        <v>658</v>
      </c>
      <c r="L2483">
        <v>302121</v>
      </c>
      <c r="M2483" s="114" t="s">
        <v>41</v>
      </c>
      <c r="N2483" s="114" t="s">
        <v>677</v>
      </c>
      <c r="V2483" s="114" t="s">
        <v>2622</v>
      </c>
      <c r="W2483">
        <v>29509</v>
      </c>
    </row>
    <row r="2484" spans="7:23" ht="12.75">
      <c r="G2484">
        <v>302362</v>
      </c>
      <c r="H2484" s="114" t="s">
        <v>2557</v>
      </c>
      <c r="I2484" s="114" t="s">
        <v>658</v>
      </c>
      <c r="L2484">
        <v>302122</v>
      </c>
      <c r="M2484" s="114" t="s">
        <v>2450</v>
      </c>
      <c r="N2484" s="114" t="s">
        <v>658</v>
      </c>
      <c r="V2484" s="114" t="s">
        <v>2623</v>
      </c>
      <c r="W2484">
        <v>302762</v>
      </c>
    </row>
    <row r="2485" spans="7:23" ht="12.75">
      <c r="G2485">
        <v>302358</v>
      </c>
      <c r="H2485" s="114" t="s">
        <v>2558</v>
      </c>
      <c r="I2485" s="114" t="s">
        <v>658</v>
      </c>
      <c r="L2485">
        <v>302125</v>
      </c>
      <c r="M2485" s="114" t="s">
        <v>836</v>
      </c>
      <c r="N2485" s="114" t="s">
        <v>677</v>
      </c>
      <c r="V2485" s="114" t="s">
        <v>2624</v>
      </c>
      <c r="W2485">
        <v>302758</v>
      </c>
    </row>
    <row r="2486" spans="7:23" ht="12.75">
      <c r="G2486">
        <v>302546</v>
      </c>
      <c r="H2486" s="114" t="s">
        <v>2559</v>
      </c>
      <c r="I2486" s="114" t="s">
        <v>658</v>
      </c>
      <c r="L2486">
        <v>302126</v>
      </c>
      <c r="M2486" s="114" t="s">
        <v>2449</v>
      </c>
      <c r="N2486" s="114" t="s">
        <v>658</v>
      </c>
      <c r="V2486" s="114" t="s">
        <v>2625</v>
      </c>
      <c r="W2486">
        <v>302754</v>
      </c>
    </row>
    <row r="2487" spans="7:23" ht="12.75">
      <c r="G2487">
        <v>302542</v>
      </c>
      <c r="H2487" s="114" t="s">
        <v>2560</v>
      </c>
      <c r="I2487" s="114" t="s">
        <v>658</v>
      </c>
      <c r="L2487">
        <v>302129</v>
      </c>
      <c r="M2487" s="114" t="s">
        <v>835</v>
      </c>
      <c r="N2487" s="114" t="s">
        <v>677</v>
      </c>
      <c r="V2487" s="114" t="s">
        <v>2626</v>
      </c>
      <c r="W2487">
        <v>302750</v>
      </c>
    </row>
    <row r="2488" spans="7:23" ht="12.75">
      <c r="G2488">
        <v>302538</v>
      </c>
      <c r="H2488" s="114" t="s">
        <v>2561</v>
      </c>
      <c r="I2488" s="114" t="s">
        <v>658</v>
      </c>
      <c r="L2488">
        <v>302130</v>
      </c>
      <c r="M2488" s="114" t="s">
        <v>2448</v>
      </c>
      <c r="N2488" s="114" t="s">
        <v>658</v>
      </c>
      <c r="V2488" s="114" t="s">
        <v>2627</v>
      </c>
      <c r="W2488">
        <v>302746</v>
      </c>
    </row>
    <row r="2489" spans="7:23" ht="12.75">
      <c r="G2489">
        <v>302534</v>
      </c>
      <c r="H2489" s="114" t="s">
        <v>2562</v>
      </c>
      <c r="I2489" s="114" t="s">
        <v>658</v>
      </c>
      <c r="L2489">
        <v>302133</v>
      </c>
      <c r="M2489" s="114" t="s">
        <v>252</v>
      </c>
      <c r="N2489" s="114" t="s">
        <v>677</v>
      </c>
      <c r="V2489" s="114" t="s">
        <v>2628</v>
      </c>
      <c r="W2489">
        <v>302742</v>
      </c>
    </row>
    <row r="2490" spans="7:23" ht="12.75">
      <c r="G2490">
        <v>302530</v>
      </c>
      <c r="H2490" s="114" t="s">
        <v>2563</v>
      </c>
      <c r="I2490" s="114" t="s">
        <v>658</v>
      </c>
      <c r="L2490">
        <v>302134</v>
      </c>
      <c r="M2490" s="114" t="s">
        <v>2447</v>
      </c>
      <c r="N2490" s="114" t="s">
        <v>658</v>
      </c>
      <c r="V2490" s="114" t="s">
        <v>2629</v>
      </c>
      <c r="W2490">
        <v>302738</v>
      </c>
    </row>
    <row r="2491" spans="7:23" ht="12.75">
      <c r="G2491">
        <v>302526</v>
      </c>
      <c r="H2491" s="114" t="s">
        <v>2564</v>
      </c>
      <c r="I2491" s="114" t="s">
        <v>658</v>
      </c>
      <c r="L2491">
        <v>302137</v>
      </c>
      <c r="M2491" s="114" t="s">
        <v>834</v>
      </c>
      <c r="N2491" s="114" t="s">
        <v>677</v>
      </c>
      <c r="V2491" s="114" t="s">
        <v>4742</v>
      </c>
      <c r="W2491">
        <v>338467</v>
      </c>
    </row>
    <row r="2492" spans="7:23" ht="12.75">
      <c r="G2492">
        <v>302522</v>
      </c>
      <c r="H2492" s="114" t="s">
        <v>2565</v>
      </c>
      <c r="I2492" s="114" t="s">
        <v>658</v>
      </c>
      <c r="L2492">
        <v>302138</v>
      </c>
      <c r="M2492" s="114" t="s">
        <v>2446</v>
      </c>
      <c r="N2492" s="114" t="s">
        <v>658</v>
      </c>
      <c r="V2492" s="114" t="s">
        <v>2630</v>
      </c>
      <c r="W2492">
        <v>302734</v>
      </c>
    </row>
    <row r="2493" spans="7:23" ht="12.75">
      <c r="G2493">
        <v>302518</v>
      </c>
      <c r="H2493" s="114" t="s">
        <v>2566</v>
      </c>
      <c r="I2493" s="114" t="s">
        <v>658</v>
      </c>
      <c r="L2493">
        <v>302141</v>
      </c>
      <c r="M2493" s="114" t="s">
        <v>39</v>
      </c>
      <c r="N2493" s="114" t="s">
        <v>677</v>
      </c>
      <c r="V2493" s="114" t="s">
        <v>2631</v>
      </c>
      <c r="W2493">
        <v>302730</v>
      </c>
    </row>
    <row r="2494" spans="7:23" ht="12.75">
      <c r="G2494">
        <v>302514</v>
      </c>
      <c r="H2494" s="114" t="s">
        <v>2567</v>
      </c>
      <c r="I2494" s="114" t="s">
        <v>658</v>
      </c>
      <c r="L2494">
        <v>302142</v>
      </c>
      <c r="M2494" s="114" t="s">
        <v>2445</v>
      </c>
      <c r="N2494" s="114" t="s">
        <v>658</v>
      </c>
      <c r="V2494" s="114" t="s">
        <v>2632</v>
      </c>
      <c r="W2494">
        <v>302726</v>
      </c>
    </row>
    <row r="2495" spans="7:23" ht="12.75">
      <c r="G2495">
        <v>302510</v>
      </c>
      <c r="H2495" s="114" t="s">
        <v>2568</v>
      </c>
      <c r="I2495" s="114" t="s">
        <v>658</v>
      </c>
      <c r="L2495">
        <v>302145</v>
      </c>
      <c r="M2495" s="114" t="s">
        <v>833</v>
      </c>
      <c r="N2495" s="114" t="s">
        <v>677</v>
      </c>
      <c r="V2495" s="114" t="s">
        <v>2633</v>
      </c>
      <c r="W2495">
        <v>302722</v>
      </c>
    </row>
    <row r="2496" spans="7:23" ht="12.75">
      <c r="G2496">
        <v>302506</v>
      </c>
      <c r="H2496" s="114" t="s">
        <v>2569</v>
      </c>
      <c r="I2496" s="114" t="s">
        <v>658</v>
      </c>
      <c r="L2496">
        <v>302146</v>
      </c>
      <c r="M2496" s="114" t="s">
        <v>2444</v>
      </c>
      <c r="N2496" s="114" t="s">
        <v>658</v>
      </c>
      <c r="V2496" s="114" t="s">
        <v>2634</v>
      </c>
      <c r="W2496">
        <v>302718</v>
      </c>
    </row>
    <row r="2497" spans="7:23" ht="12.75">
      <c r="G2497">
        <v>302502</v>
      </c>
      <c r="H2497" s="114" t="s">
        <v>2570</v>
      </c>
      <c r="I2497" s="114" t="s">
        <v>658</v>
      </c>
      <c r="L2497">
        <v>302149</v>
      </c>
      <c r="M2497" s="114" t="s">
        <v>17</v>
      </c>
      <c r="N2497" s="114" t="s">
        <v>677</v>
      </c>
      <c r="V2497" s="114" t="s">
        <v>2635</v>
      </c>
      <c r="W2497">
        <v>302714</v>
      </c>
    </row>
    <row r="2498" spans="7:23" ht="12.75">
      <c r="G2498">
        <v>302498</v>
      </c>
      <c r="H2498" s="114" t="s">
        <v>2571</v>
      </c>
      <c r="I2498" s="114" t="s">
        <v>658</v>
      </c>
      <c r="L2498">
        <v>302150</v>
      </c>
      <c r="M2498" s="114" t="s">
        <v>2443</v>
      </c>
      <c r="N2498" s="114" t="s">
        <v>658</v>
      </c>
      <c r="V2498" s="114" t="s">
        <v>2636</v>
      </c>
      <c r="W2498">
        <v>302710</v>
      </c>
    </row>
    <row r="2499" spans="7:23" ht="12.75">
      <c r="G2499">
        <v>302494</v>
      </c>
      <c r="H2499" s="114" t="s">
        <v>2572</v>
      </c>
      <c r="I2499" s="114" t="s">
        <v>658</v>
      </c>
      <c r="L2499">
        <v>302153</v>
      </c>
      <c r="M2499" s="114" t="s">
        <v>482</v>
      </c>
      <c r="N2499" s="114" t="s">
        <v>677</v>
      </c>
      <c r="V2499" s="114" t="s">
        <v>2637</v>
      </c>
      <c r="W2499">
        <v>302706</v>
      </c>
    </row>
    <row r="2500" spans="7:23" ht="12.75">
      <c r="G2500">
        <v>302490</v>
      </c>
      <c r="H2500" s="114" t="s">
        <v>2573</v>
      </c>
      <c r="I2500" s="114" t="s">
        <v>658</v>
      </c>
      <c r="L2500">
        <v>302154</v>
      </c>
      <c r="M2500" s="114" t="s">
        <v>2490</v>
      </c>
      <c r="N2500" s="114" t="s">
        <v>658</v>
      </c>
      <c r="V2500" s="114" t="s">
        <v>2638</v>
      </c>
      <c r="W2500">
        <v>302702</v>
      </c>
    </row>
    <row r="2501" spans="7:23" ht="12.75">
      <c r="G2501">
        <v>302486</v>
      </c>
      <c r="H2501" s="114" t="s">
        <v>2574</v>
      </c>
      <c r="I2501" s="114" t="s">
        <v>658</v>
      </c>
      <c r="L2501">
        <v>302157</v>
      </c>
      <c r="M2501" s="114" t="s">
        <v>851</v>
      </c>
      <c r="N2501" s="114" t="s">
        <v>677</v>
      </c>
      <c r="V2501" s="114" t="s">
        <v>2639</v>
      </c>
      <c r="W2501">
        <v>302698</v>
      </c>
    </row>
    <row r="2502" spans="7:23" ht="12.75">
      <c r="G2502">
        <v>302482</v>
      </c>
      <c r="H2502" s="114" t="s">
        <v>2575</v>
      </c>
      <c r="I2502" s="114" t="s">
        <v>658</v>
      </c>
      <c r="L2502">
        <v>302158</v>
      </c>
      <c r="M2502" s="114" t="s">
        <v>2489</v>
      </c>
      <c r="N2502" s="114" t="s">
        <v>658</v>
      </c>
      <c r="V2502" s="114" t="s">
        <v>2640</v>
      </c>
      <c r="W2502">
        <v>302694</v>
      </c>
    </row>
    <row r="2503" spans="7:23" ht="12.75">
      <c r="G2503">
        <v>302478</v>
      </c>
      <c r="H2503" s="114" t="s">
        <v>2576</v>
      </c>
      <c r="I2503" s="114" t="s">
        <v>658</v>
      </c>
      <c r="L2503">
        <v>302161</v>
      </c>
      <c r="M2503" s="114" t="s">
        <v>68</v>
      </c>
      <c r="N2503" s="114" t="s">
        <v>677</v>
      </c>
      <c r="V2503" s="114" t="s">
        <v>5231</v>
      </c>
      <c r="W2503">
        <v>409666</v>
      </c>
    </row>
    <row r="2504" spans="7:23" ht="12.75">
      <c r="G2504">
        <v>302474</v>
      </c>
      <c r="H2504" s="114" t="s">
        <v>2577</v>
      </c>
      <c r="I2504" s="114" t="s">
        <v>658</v>
      </c>
      <c r="L2504">
        <v>302162</v>
      </c>
      <c r="M2504" s="114" t="s">
        <v>2488</v>
      </c>
      <c r="N2504" s="114" t="s">
        <v>658</v>
      </c>
      <c r="V2504" s="114" t="s">
        <v>5232</v>
      </c>
      <c r="W2504">
        <v>413666</v>
      </c>
    </row>
    <row r="2505" spans="7:23" ht="12.75">
      <c r="G2505">
        <v>302470</v>
      </c>
      <c r="H2505" s="114" t="s">
        <v>2578</v>
      </c>
      <c r="I2505" s="114" t="s">
        <v>658</v>
      </c>
      <c r="L2505">
        <v>302165</v>
      </c>
      <c r="M2505" s="114" t="s">
        <v>850</v>
      </c>
      <c r="N2505" s="114" t="s">
        <v>677</v>
      </c>
      <c r="V2505" s="114" t="s">
        <v>2641</v>
      </c>
      <c r="W2505">
        <v>302690</v>
      </c>
    </row>
    <row r="2506" spans="7:23" ht="12.75">
      <c r="G2506">
        <v>302466</v>
      </c>
      <c r="H2506" s="114" t="s">
        <v>2579</v>
      </c>
      <c r="I2506" s="114" t="s">
        <v>658</v>
      </c>
      <c r="L2506">
        <v>302166</v>
      </c>
      <c r="M2506" s="114" t="s">
        <v>2487</v>
      </c>
      <c r="N2506" s="114" t="s">
        <v>658</v>
      </c>
      <c r="V2506" s="114" t="s">
        <v>2642</v>
      </c>
      <c r="W2506">
        <v>302686</v>
      </c>
    </row>
    <row r="2507" spans="7:23" ht="12.75">
      <c r="G2507">
        <v>302462</v>
      </c>
      <c r="H2507" s="114" t="s">
        <v>2580</v>
      </c>
      <c r="I2507" s="114" t="s">
        <v>658</v>
      </c>
      <c r="L2507">
        <v>302169</v>
      </c>
      <c r="M2507" s="114" t="s">
        <v>849</v>
      </c>
      <c r="N2507" s="114" t="s">
        <v>677</v>
      </c>
      <c r="V2507" s="114" t="s">
        <v>2643</v>
      </c>
      <c r="W2507">
        <v>302682</v>
      </c>
    </row>
    <row r="2508" spans="7:23" ht="12.75">
      <c r="G2508">
        <v>302458</v>
      </c>
      <c r="H2508" s="114" t="s">
        <v>2581</v>
      </c>
      <c r="I2508" s="114" t="s">
        <v>658</v>
      </c>
      <c r="L2508">
        <v>302170</v>
      </c>
      <c r="M2508" s="114" t="s">
        <v>2486</v>
      </c>
      <c r="N2508" s="114" t="s">
        <v>658</v>
      </c>
      <c r="V2508" s="114" t="s">
        <v>2644</v>
      </c>
      <c r="W2508">
        <v>302678</v>
      </c>
    </row>
    <row r="2509" spans="7:23" ht="12.75">
      <c r="G2509">
        <v>302454</v>
      </c>
      <c r="H2509" s="114" t="s">
        <v>2582</v>
      </c>
      <c r="I2509" s="114" t="s">
        <v>658</v>
      </c>
      <c r="L2509">
        <v>302173</v>
      </c>
      <c r="M2509" s="114" t="s">
        <v>66</v>
      </c>
      <c r="N2509" s="114" t="s">
        <v>677</v>
      </c>
      <c r="V2509" s="114" t="s">
        <v>2645</v>
      </c>
      <c r="W2509">
        <v>302674</v>
      </c>
    </row>
    <row r="2510" spans="7:23" ht="12.75">
      <c r="G2510">
        <v>302578</v>
      </c>
      <c r="H2510" s="114" t="s">
        <v>2583</v>
      </c>
      <c r="I2510" s="114" t="s">
        <v>658</v>
      </c>
      <c r="L2510">
        <v>302174</v>
      </c>
      <c r="M2510" s="114" t="s">
        <v>2485</v>
      </c>
      <c r="N2510" s="114" t="s">
        <v>658</v>
      </c>
      <c r="V2510" s="114" t="s">
        <v>2646</v>
      </c>
      <c r="W2510">
        <v>302670</v>
      </c>
    </row>
    <row r="2511" spans="7:23" ht="12.75">
      <c r="G2511">
        <v>302574</v>
      </c>
      <c r="H2511" s="114" t="s">
        <v>2584</v>
      </c>
      <c r="I2511" s="114" t="s">
        <v>658</v>
      </c>
      <c r="L2511">
        <v>302177</v>
      </c>
      <c r="M2511" s="114" t="s">
        <v>848</v>
      </c>
      <c r="N2511" s="114" t="s">
        <v>677</v>
      </c>
      <c r="V2511" s="114" t="s">
        <v>2647</v>
      </c>
      <c r="W2511">
        <v>302842</v>
      </c>
    </row>
    <row r="2512" spans="7:23" ht="12.75">
      <c r="G2512">
        <v>302570</v>
      </c>
      <c r="H2512" s="114" t="s">
        <v>2585</v>
      </c>
      <c r="I2512" s="114" t="s">
        <v>658</v>
      </c>
      <c r="L2512">
        <v>302178</v>
      </c>
      <c r="M2512" s="114" t="s">
        <v>2484</v>
      </c>
      <c r="N2512" s="114" t="s">
        <v>658</v>
      </c>
      <c r="V2512" s="114" t="s">
        <v>2648</v>
      </c>
      <c r="W2512">
        <v>302838</v>
      </c>
    </row>
    <row r="2513" spans="7:23" ht="12.75">
      <c r="G2513">
        <v>302566</v>
      </c>
      <c r="H2513" s="114" t="s">
        <v>2586</v>
      </c>
      <c r="I2513" s="114" t="s">
        <v>658</v>
      </c>
      <c r="L2513">
        <v>302181</v>
      </c>
      <c r="M2513" s="114" t="s">
        <v>64</v>
      </c>
      <c r="N2513" s="114" t="s">
        <v>677</v>
      </c>
      <c r="V2513" s="114" t="s">
        <v>2649</v>
      </c>
      <c r="W2513">
        <v>302834</v>
      </c>
    </row>
    <row r="2514" spans="7:23" ht="12.75">
      <c r="G2514">
        <v>302562</v>
      </c>
      <c r="H2514" s="114" t="s">
        <v>2587</v>
      </c>
      <c r="I2514" s="114" t="s">
        <v>658</v>
      </c>
      <c r="L2514">
        <v>302182</v>
      </c>
      <c r="M2514" s="114" t="s">
        <v>2483</v>
      </c>
      <c r="N2514" s="114" t="s">
        <v>658</v>
      </c>
      <c r="V2514" s="114" t="s">
        <v>2650</v>
      </c>
      <c r="W2514">
        <v>302830</v>
      </c>
    </row>
    <row r="2515" spans="7:23" ht="12.75">
      <c r="G2515">
        <v>302558</v>
      </c>
      <c r="H2515" s="114" t="s">
        <v>2588</v>
      </c>
      <c r="I2515" s="114" t="s">
        <v>658</v>
      </c>
      <c r="L2515">
        <v>302185</v>
      </c>
      <c r="M2515" s="114" t="s">
        <v>468</v>
      </c>
      <c r="N2515" s="114" t="s">
        <v>677</v>
      </c>
      <c r="V2515" s="114" t="s">
        <v>2651</v>
      </c>
      <c r="W2515">
        <v>302826</v>
      </c>
    </row>
    <row r="2516" spans="7:23" ht="12.75">
      <c r="G2516">
        <v>302554</v>
      </c>
      <c r="H2516" s="114" t="s">
        <v>2589</v>
      </c>
      <c r="I2516" s="114" t="s">
        <v>658</v>
      </c>
      <c r="L2516">
        <v>302186</v>
      </c>
      <c r="M2516" s="114" t="s">
        <v>2482</v>
      </c>
      <c r="N2516" s="114" t="s">
        <v>658</v>
      </c>
      <c r="V2516" s="114" t="s">
        <v>2652</v>
      </c>
      <c r="W2516">
        <v>302822</v>
      </c>
    </row>
    <row r="2517" spans="7:23" ht="12.75">
      <c r="G2517">
        <v>420266</v>
      </c>
      <c r="H2517" s="114" t="s">
        <v>5228</v>
      </c>
      <c r="I2517" s="114" t="s">
        <v>658</v>
      </c>
      <c r="L2517">
        <v>302189</v>
      </c>
      <c r="M2517" s="114" t="s">
        <v>449</v>
      </c>
      <c r="N2517" s="114" t="s">
        <v>677</v>
      </c>
      <c r="V2517" s="114" t="s">
        <v>2653</v>
      </c>
      <c r="W2517">
        <v>302818</v>
      </c>
    </row>
    <row r="2518" spans="7:23" ht="12.75">
      <c r="G2518">
        <v>302550</v>
      </c>
      <c r="H2518" s="114" t="s">
        <v>2590</v>
      </c>
      <c r="I2518" s="114" t="s">
        <v>658</v>
      </c>
      <c r="L2518">
        <v>302190</v>
      </c>
      <c r="M2518" s="114" t="s">
        <v>2481</v>
      </c>
      <c r="N2518" s="114" t="s">
        <v>658</v>
      </c>
      <c r="V2518" s="114" t="s">
        <v>2654</v>
      </c>
      <c r="W2518">
        <v>302814</v>
      </c>
    </row>
    <row r="2519" spans="7:23" ht="12.75">
      <c r="G2519">
        <v>24519</v>
      </c>
      <c r="H2519" s="114" t="s">
        <v>2591</v>
      </c>
      <c r="I2519" s="114" t="s">
        <v>658</v>
      </c>
      <c r="L2519">
        <v>302193</v>
      </c>
      <c r="M2519" s="114" t="s">
        <v>441</v>
      </c>
      <c r="N2519" s="114" t="s">
        <v>677</v>
      </c>
      <c r="V2519" s="114" t="s">
        <v>2655</v>
      </c>
      <c r="W2519">
        <v>302810</v>
      </c>
    </row>
    <row r="2520" spans="7:23" ht="12.75">
      <c r="G2520">
        <v>178267</v>
      </c>
      <c r="H2520" s="114" t="s">
        <v>2592</v>
      </c>
      <c r="I2520" s="114" t="s">
        <v>658</v>
      </c>
      <c r="L2520">
        <v>302194</v>
      </c>
      <c r="M2520" s="114" t="s">
        <v>2480</v>
      </c>
      <c r="N2520" s="114" t="s">
        <v>658</v>
      </c>
      <c r="V2520" s="114" t="s">
        <v>2656</v>
      </c>
      <c r="W2520">
        <v>302806</v>
      </c>
    </row>
    <row r="2521" spans="7:23" ht="12.75">
      <c r="G2521">
        <v>302594</v>
      </c>
      <c r="H2521" s="114" t="s">
        <v>2593</v>
      </c>
      <c r="I2521" s="114" t="s">
        <v>658</v>
      </c>
      <c r="L2521">
        <v>302197</v>
      </c>
      <c r="M2521" s="114" t="s">
        <v>62</v>
      </c>
      <c r="N2521" s="114" t="s">
        <v>677</v>
      </c>
      <c r="V2521" s="114" t="s">
        <v>2657</v>
      </c>
      <c r="W2521">
        <v>302802</v>
      </c>
    </row>
    <row r="2522" spans="7:23" ht="12.75">
      <c r="G2522">
        <v>302590</v>
      </c>
      <c r="H2522" s="114" t="s">
        <v>2594</v>
      </c>
      <c r="I2522" s="114" t="s">
        <v>658</v>
      </c>
      <c r="L2522">
        <v>302198</v>
      </c>
      <c r="M2522" s="114" t="s">
        <v>2479</v>
      </c>
      <c r="N2522" s="114" t="s">
        <v>658</v>
      </c>
      <c r="V2522" s="114" t="s">
        <v>2658</v>
      </c>
      <c r="W2522">
        <v>302798</v>
      </c>
    </row>
    <row r="2523" spans="7:23" ht="12.75">
      <c r="G2523">
        <v>302586</v>
      </c>
      <c r="H2523" s="114" t="s">
        <v>2595</v>
      </c>
      <c r="I2523" s="114" t="s">
        <v>658</v>
      </c>
      <c r="L2523">
        <v>302201</v>
      </c>
      <c r="M2523" s="114" t="s">
        <v>60</v>
      </c>
      <c r="N2523" s="114" t="s">
        <v>677</v>
      </c>
      <c r="V2523" s="114" t="s">
        <v>2659</v>
      </c>
      <c r="W2523">
        <v>302794</v>
      </c>
    </row>
    <row r="2524" spans="7:23" ht="12.75">
      <c r="G2524">
        <v>302582</v>
      </c>
      <c r="H2524" s="114" t="s">
        <v>2596</v>
      </c>
      <c r="I2524" s="114" t="s">
        <v>658</v>
      </c>
      <c r="L2524">
        <v>302202</v>
      </c>
      <c r="M2524" s="114" t="s">
        <v>2478</v>
      </c>
      <c r="N2524" s="114" t="s">
        <v>658</v>
      </c>
      <c r="V2524" s="114" t="s">
        <v>2660</v>
      </c>
      <c r="W2524">
        <v>302790</v>
      </c>
    </row>
    <row r="2525" spans="7:23" ht="12.75">
      <c r="G2525">
        <v>29503</v>
      </c>
      <c r="H2525" s="114" t="s">
        <v>2597</v>
      </c>
      <c r="I2525" s="114" t="s">
        <v>658</v>
      </c>
      <c r="L2525">
        <v>302205</v>
      </c>
      <c r="M2525" s="114" t="s">
        <v>847</v>
      </c>
      <c r="N2525" s="114" t="s">
        <v>677</v>
      </c>
      <c r="V2525" s="114" t="s">
        <v>2661</v>
      </c>
      <c r="W2525">
        <v>302786</v>
      </c>
    </row>
    <row r="2526" spans="7:23" ht="12.75">
      <c r="G2526">
        <v>29505</v>
      </c>
      <c r="H2526" s="114" t="s">
        <v>2598</v>
      </c>
      <c r="I2526" s="114" t="s">
        <v>658</v>
      </c>
      <c r="L2526">
        <v>302206</v>
      </c>
      <c r="M2526" s="114" t="s">
        <v>2477</v>
      </c>
      <c r="N2526" s="114" t="s">
        <v>658</v>
      </c>
      <c r="V2526" s="114" t="s">
        <v>2662</v>
      </c>
      <c r="W2526">
        <v>302782</v>
      </c>
    </row>
    <row r="2527" spans="7:23" ht="12.75">
      <c r="G2527">
        <v>29507</v>
      </c>
      <c r="H2527" s="114" t="s">
        <v>2599</v>
      </c>
      <c r="I2527" s="114" t="s">
        <v>658</v>
      </c>
      <c r="L2527">
        <v>302209</v>
      </c>
      <c r="M2527" s="114" t="s">
        <v>846</v>
      </c>
      <c r="N2527" s="114" t="s">
        <v>677</v>
      </c>
      <c r="V2527" s="114" t="s">
        <v>2663</v>
      </c>
      <c r="W2527">
        <v>302778</v>
      </c>
    </row>
    <row r="2528" spans="7:23" ht="12.75">
      <c r="G2528">
        <v>178269</v>
      </c>
      <c r="H2528" s="114" t="s">
        <v>2600</v>
      </c>
      <c r="I2528" s="114" t="s">
        <v>658</v>
      </c>
      <c r="L2528">
        <v>302210</v>
      </c>
      <c r="M2528" s="114" t="s">
        <v>2476</v>
      </c>
      <c r="N2528" s="114" t="s">
        <v>658</v>
      </c>
      <c r="V2528" s="114" t="s">
        <v>2664</v>
      </c>
      <c r="W2528">
        <v>302774</v>
      </c>
    </row>
    <row r="2529" spans="7:23" ht="12.75">
      <c r="G2529">
        <v>340668</v>
      </c>
      <c r="H2529" s="114" t="s">
        <v>4822</v>
      </c>
      <c r="I2529" s="114" t="s">
        <v>658</v>
      </c>
      <c r="L2529">
        <v>302213</v>
      </c>
      <c r="M2529" s="114" t="s">
        <v>58</v>
      </c>
      <c r="N2529" s="114" t="s">
        <v>677</v>
      </c>
      <c r="V2529" s="114" t="s">
        <v>2665</v>
      </c>
      <c r="W2529">
        <v>302770</v>
      </c>
    </row>
    <row r="2530" spans="7:23" ht="12.75">
      <c r="G2530">
        <v>302606</v>
      </c>
      <c r="H2530" s="114" t="s">
        <v>2601</v>
      </c>
      <c r="I2530" s="114" t="s">
        <v>658</v>
      </c>
      <c r="L2530">
        <v>302214</v>
      </c>
      <c r="M2530" s="114" t="s">
        <v>2475</v>
      </c>
      <c r="N2530" s="114" t="s">
        <v>658</v>
      </c>
      <c r="V2530" s="114" t="s">
        <v>2666</v>
      </c>
      <c r="W2530">
        <v>302766</v>
      </c>
    </row>
    <row r="2531" spans="7:23" ht="12.75">
      <c r="G2531">
        <v>302602</v>
      </c>
      <c r="H2531" s="114" t="s">
        <v>2602</v>
      </c>
      <c r="I2531" s="114" t="s">
        <v>658</v>
      </c>
      <c r="L2531">
        <v>302217</v>
      </c>
      <c r="M2531" s="114" t="s">
        <v>56</v>
      </c>
      <c r="N2531" s="114" t="s">
        <v>677</v>
      </c>
      <c r="V2531" s="114" t="s">
        <v>2667</v>
      </c>
      <c r="W2531">
        <v>24520</v>
      </c>
    </row>
    <row r="2532" spans="7:23" ht="12.75">
      <c r="G2532">
        <v>302598</v>
      </c>
      <c r="H2532" s="114" t="s">
        <v>2603</v>
      </c>
      <c r="I2532" s="114" t="s">
        <v>658</v>
      </c>
      <c r="L2532">
        <v>302218</v>
      </c>
      <c r="M2532" s="114" t="s">
        <v>2474</v>
      </c>
      <c r="N2532" s="114" t="s">
        <v>658</v>
      </c>
      <c r="V2532" s="114" t="s">
        <v>2668</v>
      </c>
      <c r="W2532">
        <v>302906</v>
      </c>
    </row>
    <row r="2533" spans="7:23" ht="12.75">
      <c r="G2533">
        <v>286269</v>
      </c>
      <c r="H2533" s="114" t="s">
        <v>2604</v>
      </c>
      <c r="I2533" s="114" t="s">
        <v>658</v>
      </c>
      <c r="L2533">
        <v>302221</v>
      </c>
      <c r="M2533" s="114" t="s">
        <v>845</v>
      </c>
      <c r="N2533" s="114" t="s">
        <v>677</v>
      </c>
      <c r="V2533" s="114" t="s">
        <v>2669</v>
      </c>
      <c r="W2533">
        <v>302902</v>
      </c>
    </row>
    <row r="2534" spans="7:23" ht="12.75">
      <c r="G2534">
        <v>178271</v>
      </c>
      <c r="H2534" s="114" t="s">
        <v>2605</v>
      </c>
      <c r="I2534" s="114" t="s">
        <v>658</v>
      </c>
      <c r="L2534">
        <v>302222</v>
      </c>
      <c r="M2534" s="114" t="s">
        <v>2473</v>
      </c>
      <c r="N2534" s="114" t="s">
        <v>658</v>
      </c>
      <c r="V2534" s="114" t="s">
        <v>2670</v>
      </c>
      <c r="W2534">
        <v>302898</v>
      </c>
    </row>
    <row r="2535" spans="7:23" ht="12.75">
      <c r="G2535">
        <v>403277</v>
      </c>
      <c r="H2535" s="114" t="s">
        <v>5229</v>
      </c>
      <c r="I2535" s="114" t="s">
        <v>658</v>
      </c>
      <c r="L2535">
        <v>302225</v>
      </c>
      <c r="M2535" s="114" t="s">
        <v>54</v>
      </c>
      <c r="N2535" s="114" t="s">
        <v>677</v>
      </c>
      <c r="V2535" s="114" t="s">
        <v>2671</v>
      </c>
      <c r="W2535">
        <v>302894</v>
      </c>
    </row>
    <row r="2536" spans="7:23" ht="12.75">
      <c r="G2536">
        <v>403273</v>
      </c>
      <c r="H2536" s="114" t="s">
        <v>5230</v>
      </c>
      <c r="I2536" s="114" t="s">
        <v>658</v>
      </c>
      <c r="L2536">
        <v>302226</v>
      </c>
      <c r="M2536" s="114" t="s">
        <v>2472</v>
      </c>
      <c r="N2536" s="114" t="s">
        <v>658</v>
      </c>
      <c r="V2536" s="114" t="s">
        <v>2672</v>
      </c>
      <c r="W2536">
        <v>302890</v>
      </c>
    </row>
    <row r="2537" spans="7:23" ht="12.75">
      <c r="G2537">
        <v>302666</v>
      </c>
      <c r="H2537" s="114" t="s">
        <v>2606</v>
      </c>
      <c r="I2537" s="114" t="s">
        <v>658</v>
      </c>
      <c r="L2537">
        <v>302229</v>
      </c>
      <c r="M2537" s="114" t="s">
        <v>474</v>
      </c>
      <c r="N2537" s="114" t="s">
        <v>677</v>
      </c>
      <c r="V2537" s="114" t="s">
        <v>2673</v>
      </c>
      <c r="W2537">
        <v>302886</v>
      </c>
    </row>
    <row r="2538" spans="7:23" ht="12.75">
      <c r="G2538">
        <v>302662</v>
      </c>
      <c r="H2538" s="114" t="s">
        <v>2607</v>
      </c>
      <c r="I2538" s="114" t="s">
        <v>658</v>
      </c>
      <c r="L2538">
        <v>302230</v>
      </c>
      <c r="M2538" s="114" t="s">
        <v>2471</v>
      </c>
      <c r="N2538" s="114" t="s">
        <v>658</v>
      </c>
      <c r="V2538" s="114" t="s">
        <v>2674</v>
      </c>
      <c r="W2538">
        <v>302882</v>
      </c>
    </row>
    <row r="2539" spans="7:23" ht="12.75">
      <c r="G2539">
        <v>302658</v>
      </c>
      <c r="H2539" s="114" t="s">
        <v>2608</v>
      </c>
      <c r="I2539" s="114" t="s">
        <v>658</v>
      </c>
      <c r="L2539">
        <v>302233</v>
      </c>
      <c r="M2539" s="114" t="s">
        <v>355</v>
      </c>
      <c r="N2539" s="114" t="s">
        <v>677</v>
      </c>
      <c r="V2539" s="114" t="s">
        <v>2675</v>
      </c>
      <c r="W2539">
        <v>302878</v>
      </c>
    </row>
    <row r="2540" spans="7:23" ht="12.75">
      <c r="G2540">
        <v>302654</v>
      </c>
      <c r="H2540" s="114" t="s">
        <v>2609</v>
      </c>
      <c r="I2540" s="114" t="s">
        <v>658</v>
      </c>
      <c r="L2540">
        <v>302234</v>
      </c>
      <c r="M2540" s="114" t="s">
        <v>2470</v>
      </c>
      <c r="N2540" s="114" t="s">
        <v>658</v>
      </c>
      <c r="V2540" s="114" t="s">
        <v>2676</v>
      </c>
      <c r="W2540">
        <v>302874</v>
      </c>
    </row>
    <row r="2541" spans="7:23" ht="12.75">
      <c r="G2541">
        <v>302650</v>
      </c>
      <c r="H2541" s="114" t="s">
        <v>2610</v>
      </c>
      <c r="I2541" s="114" t="s">
        <v>658</v>
      </c>
      <c r="L2541">
        <v>302237</v>
      </c>
      <c r="M2541" s="114" t="s">
        <v>844</v>
      </c>
      <c r="N2541" s="114" t="s">
        <v>677</v>
      </c>
      <c r="V2541" s="114" t="s">
        <v>2677</v>
      </c>
      <c r="W2541">
        <v>302870</v>
      </c>
    </row>
    <row r="2542" spans="7:23" ht="12.75">
      <c r="G2542">
        <v>302646</v>
      </c>
      <c r="H2542" s="114" t="s">
        <v>2611</v>
      </c>
      <c r="I2542" s="114" t="s">
        <v>658</v>
      </c>
      <c r="L2542">
        <v>302238</v>
      </c>
      <c r="M2542" s="114" t="s">
        <v>2469</v>
      </c>
      <c r="N2542" s="114" t="s">
        <v>658</v>
      </c>
      <c r="V2542" s="114" t="s">
        <v>2678</v>
      </c>
      <c r="W2542">
        <v>302866</v>
      </c>
    </row>
    <row r="2543" spans="7:23" ht="12.75">
      <c r="G2543">
        <v>302642</v>
      </c>
      <c r="H2543" s="114" t="s">
        <v>2612</v>
      </c>
      <c r="I2543" s="114" t="s">
        <v>658</v>
      </c>
      <c r="L2543">
        <v>302241</v>
      </c>
      <c r="M2543" s="114" t="s">
        <v>843</v>
      </c>
      <c r="N2543" s="114" t="s">
        <v>677</v>
      </c>
      <c r="V2543" s="114" t="s">
        <v>2679</v>
      </c>
      <c r="W2543">
        <v>302862</v>
      </c>
    </row>
    <row r="2544" spans="7:23" ht="12.75">
      <c r="G2544">
        <v>302638</v>
      </c>
      <c r="H2544" s="114" t="s">
        <v>2613</v>
      </c>
      <c r="I2544" s="114" t="s">
        <v>658</v>
      </c>
      <c r="L2544">
        <v>302242</v>
      </c>
      <c r="M2544" s="114" t="s">
        <v>2468</v>
      </c>
      <c r="N2544" s="114" t="s">
        <v>658</v>
      </c>
      <c r="V2544" s="114" t="s">
        <v>2680</v>
      </c>
      <c r="W2544">
        <v>302858</v>
      </c>
    </row>
    <row r="2545" spans="7:23" ht="12.75">
      <c r="G2545">
        <v>323668</v>
      </c>
      <c r="H2545" s="114" t="s">
        <v>4741</v>
      </c>
      <c r="I2545" s="114" t="s">
        <v>658</v>
      </c>
      <c r="L2545">
        <v>302245</v>
      </c>
      <c r="M2545" s="114" t="s">
        <v>254</v>
      </c>
      <c r="N2545" s="114" t="s">
        <v>677</v>
      </c>
      <c r="V2545" s="114" t="s">
        <v>5233</v>
      </c>
      <c r="W2545">
        <v>401472</v>
      </c>
    </row>
    <row r="2546" spans="7:23" ht="12.75">
      <c r="G2546">
        <v>302634</v>
      </c>
      <c r="H2546" s="114" t="s">
        <v>2614</v>
      </c>
      <c r="I2546" s="114" t="s">
        <v>658</v>
      </c>
      <c r="L2546">
        <v>302246</v>
      </c>
      <c r="M2546" s="114" t="s">
        <v>2467</v>
      </c>
      <c r="N2546" s="114" t="s">
        <v>658</v>
      </c>
      <c r="V2546" s="114" t="s">
        <v>5234</v>
      </c>
      <c r="W2546">
        <v>401468</v>
      </c>
    </row>
    <row r="2547" spans="7:23" ht="12.75">
      <c r="G2547">
        <v>302630</v>
      </c>
      <c r="H2547" s="114" t="s">
        <v>2615</v>
      </c>
      <c r="I2547" s="114" t="s">
        <v>658</v>
      </c>
      <c r="L2547">
        <v>302249</v>
      </c>
      <c r="M2547" s="114" t="s">
        <v>303</v>
      </c>
      <c r="N2547" s="114" t="s">
        <v>677</v>
      </c>
      <c r="V2547" s="114" t="s">
        <v>2681</v>
      </c>
      <c r="W2547">
        <v>302854</v>
      </c>
    </row>
    <row r="2548" spans="7:23" ht="12.75">
      <c r="G2548">
        <v>302626</v>
      </c>
      <c r="H2548" s="114" t="s">
        <v>2616</v>
      </c>
      <c r="I2548" s="114" t="s">
        <v>658</v>
      </c>
      <c r="L2548">
        <v>302250</v>
      </c>
      <c r="M2548" s="114" t="s">
        <v>2514</v>
      </c>
      <c r="N2548" s="114" t="s">
        <v>658</v>
      </c>
      <c r="V2548" s="114" t="s">
        <v>2682</v>
      </c>
      <c r="W2548">
        <v>302850</v>
      </c>
    </row>
    <row r="2549" spans="7:23" ht="12.75">
      <c r="G2549">
        <v>302622</v>
      </c>
      <c r="H2549" s="114" t="s">
        <v>2617</v>
      </c>
      <c r="I2549" s="114" t="s">
        <v>658</v>
      </c>
      <c r="L2549">
        <v>302253</v>
      </c>
      <c r="M2549" s="114" t="s">
        <v>867</v>
      </c>
      <c r="N2549" s="114" t="s">
        <v>677</v>
      </c>
      <c r="V2549" s="114" t="s">
        <v>5235</v>
      </c>
      <c r="W2549">
        <v>403269</v>
      </c>
    </row>
    <row r="2550" spans="7:23" ht="12.75">
      <c r="G2550">
        <v>302618</v>
      </c>
      <c r="H2550" s="114" t="s">
        <v>2618</v>
      </c>
      <c r="I2550" s="114" t="s">
        <v>658</v>
      </c>
      <c r="L2550">
        <v>302254</v>
      </c>
      <c r="M2550" s="114" t="s">
        <v>2513</v>
      </c>
      <c r="N2550" s="114" t="s">
        <v>658</v>
      </c>
      <c r="V2550" s="114" t="s">
        <v>2683</v>
      </c>
      <c r="W2550">
        <v>302846</v>
      </c>
    </row>
    <row r="2551" spans="7:23" ht="12.75">
      <c r="G2551">
        <v>302614</v>
      </c>
      <c r="H2551" s="114" t="s">
        <v>2619</v>
      </c>
      <c r="I2551" s="114" t="s">
        <v>658</v>
      </c>
      <c r="L2551">
        <v>302257</v>
      </c>
      <c r="M2551" s="114" t="s">
        <v>866</v>
      </c>
      <c r="N2551" s="114" t="s">
        <v>677</v>
      </c>
      <c r="V2551" s="114" t="s">
        <v>2684</v>
      </c>
      <c r="W2551">
        <v>29513</v>
      </c>
    </row>
    <row r="2552" spans="7:23" ht="12.75">
      <c r="G2552">
        <v>302610</v>
      </c>
      <c r="H2552" s="114" t="s">
        <v>2620</v>
      </c>
      <c r="I2552" s="114" t="s">
        <v>658</v>
      </c>
      <c r="L2552">
        <v>302258</v>
      </c>
      <c r="M2552" s="114" t="s">
        <v>2512</v>
      </c>
      <c r="N2552" s="114" t="s">
        <v>658</v>
      </c>
      <c r="V2552" s="114" t="s">
        <v>2685</v>
      </c>
      <c r="W2552">
        <v>302918</v>
      </c>
    </row>
    <row r="2553" spans="7:23" ht="12.75">
      <c r="G2553">
        <v>46067</v>
      </c>
      <c r="H2553" s="114" t="s">
        <v>2621</v>
      </c>
      <c r="I2553" s="114" t="s">
        <v>658</v>
      </c>
      <c r="L2553">
        <v>302261</v>
      </c>
      <c r="M2553" s="114" t="s">
        <v>865</v>
      </c>
      <c r="N2553" s="114" t="s">
        <v>677</v>
      </c>
      <c r="V2553" s="114" t="s">
        <v>5236</v>
      </c>
      <c r="W2553">
        <v>402872</v>
      </c>
    </row>
    <row r="2554" spans="7:23" ht="12.75">
      <c r="G2554">
        <v>29509</v>
      </c>
      <c r="H2554" s="114" t="s">
        <v>2622</v>
      </c>
      <c r="I2554" s="114" t="s">
        <v>658</v>
      </c>
      <c r="L2554">
        <v>302262</v>
      </c>
      <c r="M2554" s="114" t="s">
        <v>2511</v>
      </c>
      <c r="N2554" s="114" t="s">
        <v>658</v>
      </c>
      <c r="V2554" s="114" t="s">
        <v>2686</v>
      </c>
      <c r="W2554">
        <v>302914</v>
      </c>
    </row>
    <row r="2555" spans="7:23" ht="12.75">
      <c r="G2555">
        <v>302762</v>
      </c>
      <c r="H2555" s="114" t="s">
        <v>2623</v>
      </c>
      <c r="I2555" s="114" t="s">
        <v>658</v>
      </c>
      <c r="L2555">
        <v>302265</v>
      </c>
      <c r="M2555" s="114" t="s">
        <v>864</v>
      </c>
      <c r="N2555" s="114" t="s">
        <v>677</v>
      </c>
      <c r="V2555" s="114" t="s">
        <v>2687</v>
      </c>
      <c r="W2555">
        <v>302910</v>
      </c>
    </row>
    <row r="2556" spans="7:23" ht="12.75">
      <c r="G2556">
        <v>302758</v>
      </c>
      <c r="H2556" s="114" t="s">
        <v>2624</v>
      </c>
      <c r="I2556" s="114" t="s">
        <v>658</v>
      </c>
      <c r="L2556">
        <v>302266</v>
      </c>
      <c r="M2556" s="114" t="s">
        <v>2510</v>
      </c>
      <c r="N2556" s="114" t="s">
        <v>658</v>
      </c>
      <c r="V2556" s="114" t="s">
        <v>2688</v>
      </c>
      <c r="W2556">
        <v>29511</v>
      </c>
    </row>
    <row r="2557" spans="7:23" ht="12.75">
      <c r="G2557">
        <v>302754</v>
      </c>
      <c r="H2557" s="114" t="s">
        <v>2625</v>
      </c>
      <c r="I2557" s="114" t="s">
        <v>658</v>
      </c>
      <c r="L2557">
        <v>302269</v>
      </c>
      <c r="M2557" s="114" t="s">
        <v>863</v>
      </c>
      <c r="N2557" s="114" t="s">
        <v>677</v>
      </c>
      <c r="V2557" s="114" t="s">
        <v>2689</v>
      </c>
      <c r="W2557">
        <v>302954</v>
      </c>
    </row>
    <row r="2558" spans="7:23" ht="12.75">
      <c r="G2558">
        <v>302750</v>
      </c>
      <c r="H2558" s="114" t="s">
        <v>2626</v>
      </c>
      <c r="I2558" s="114" t="s">
        <v>658</v>
      </c>
      <c r="L2558">
        <v>302270</v>
      </c>
      <c r="M2558" s="114" t="s">
        <v>2509</v>
      </c>
      <c r="N2558" s="114" t="s">
        <v>658</v>
      </c>
      <c r="V2558" s="114" t="s">
        <v>2690</v>
      </c>
      <c r="W2558">
        <v>302950</v>
      </c>
    </row>
    <row r="2559" spans="7:23" ht="12.75">
      <c r="G2559">
        <v>302746</v>
      </c>
      <c r="H2559" s="114" t="s">
        <v>2627</v>
      </c>
      <c r="I2559" s="114" t="s">
        <v>658</v>
      </c>
      <c r="L2559">
        <v>302273</v>
      </c>
      <c r="M2559" s="114" t="s">
        <v>862</v>
      </c>
      <c r="N2559" s="114" t="s">
        <v>677</v>
      </c>
      <c r="V2559" s="114" t="s">
        <v>2691</v>
      </c>
      <c r="W2559">
        <v>302946</v>
      </c>
    </row>
    <row r="2560" spans="7:23" ht="12.75">
      <c r="G2560">
        <v>302742</v>
      </c>
      <c r="H2560" s="114" t="s">
        <v>2628</v>
      </c>
      <c r="I2560" s="114" t="s">
        <v>658</v>
      </c>
      <c r="L2560">
        <v>302274</v>
      </c>
      <c r="M2560" s="114" t="s">
        <v>2508</v>
      </c>
      <c r="N2560" s="114" t="s">
        <v>658</v>
      </c>
      <c r="V2560" s="114" t="s">
        <v>2692</v>
      </c>
      <c r="W2560">
        <v>302942</v>
      </c>
    </row>
    <row r="2561" spans="7:23" ht="12.75">
      <c r="G2561">
        <v>302738</v>
      </c>
      <c r="H2561" s="114" t="s">
        <v>2629</v>
      </c>
      <c r="I2561" s="114" t="s">
        <v>658</v>
      </c>
      <c r="L2561">
        <v>302277</v>
      </c>
      <c r="M2561" s="114" t="s">
        <v>307</v>
      </c>
      <c r="N2561" s="114" t="s">
        <v>677</v>
      </c>
      <c r="V2561" s="114" t="s">
        <v>2693</v>
      </c>
      <c r="W2561">
        <v>302938</v>
      </c>
    </row>
    <row r="2562" spans="7:23" ht="12.75">
      <c r="G2562">
        <v>338467</v>
      </c>
      <c r="H2562" s="114" t="s">
        <v>4742</v>
      </c>
      <c r="I2562" s="114" t="s">
        <v>658</v>
      </c>
      <c r="L2562">
        <v>302278</v>
      </c>
      <c r="M2562" s="114" t="s">
        <v>2507</v>
      </c>
      <c r="N2562" s="114" t="s">
        <v>658</v>
      </c>
      <c r="V2562" s="114" t="s">
        <v>2694</v>
      </c>
      <c r="W2562">
        <v>302934</v>
      </c>
    </row>
    <row r="2563" spans="7:23" ht="12.75">
      <c r="G2563">
        <v>302734</v>
      </c>
      <c r="H2563" s="114" t="s">
        <v>2630</v>
      </c>
      <c r="I2563" s="114" t="s">
        <v>658</v>
      </c>
      <c r="L2563">
        <v>302281</v>
      </c>
      <c r="M2563" s="114" t="s">
        <v>861</v>
      </c>
      <c r="N2563" s="114" t="s">
        <v>677</v>
      </c>
      <c r="V2563" s="114" t="s">
        <v>2695</v>
      </c>
      <c r="W2563">
        <v>302930</v>
      </c>
    </row>
    <row r="2564" spans="7:23" ht="12.75">
      <c r="G2564">
        <v>302730</v>
      </c>
      <c r="H2564" s="114" t="s">
        <v>2631</v>
      </c>
      <c r="I2564" s="114" t="s">
        <v>658</v>
      </c>
      <c r="L2564">
        <v>302282</v>
      </c>
      <c r="M2564" s="114" t="s">
        <v>2506</v>
      </c>
      <c r="N2564" s="114" t="s">
        <v>658</v>
      </c>
      <c r="V2564" s="114" t="s">
        <v>2696</v>
      </c>
      <c r="W2564">
        <v>302926</v>
      </c>
    </row>
    <row r="2565" spans="7:23" ht="12.75">
      <c r="G2565">
        <v>302726</v>
      </c>
      <c r="H2565" s="114" t="s">
        <v>2632</v>
      </c>
      <c r="I2565" s="114" t="s">
        <v>658</v>
      </c>
      <c r="L2565">
        <v>302285</v>
      </c>
      <c r="M2565" s="114" t="s">
        <v>860</v>
      </c>
      <c r="N2565" s="114" t="s">
        <v>677</v>
      </c>
      <c r="V2565" s="114" t="s">
        <v>2697</v>
      </c>
      <c r="W2565">
        <v>302922</v>
      </c>
    </row>
    <row r="2566" spans="7:23" ht="12.75">
      <c r="G2566">
        <v>302722</v>
      </c>
      <c r="H2566" s="114" t="s">
        <v>2633</v>
      </c>
      <c r="I2566" s="114" t="s">
        <v>658</v>
      </c>
      <c r="L2566">
        <v>302286</v>
      </c>
      <c r="M2566" s="114" t="s">
        <v>2505</v>
      </c>
      <c r="N2566" s="114" t="s">
        <v>658</v>
      </c>
      <c r="V2566" s="114" t="s">
        <v>2698</v>
      </c>
      <c r="W2566">
        <v>24521</v>
      </c>
    </row>
    <row r="2567" spans="7:23" ht="12.75">
      <c r="G2567">
        <v>302718</v>
      </c>
      <c r="H2567" s="114" t="s">
        <v>2634</v>
      </c>
      <c r="I2567" s="114" t="s">
        <v>658</v>
      </c>
      <c r="L2567">
        <v>302289</v>
      </c>
      <c r="M2567" s="114" t="s">
        <v>859</v>
      </c>
      <c r="N2567" s="114" t="s">
        <v>677</v>
      </c>
      <c r="V2567" s="114" t="s">
        <v>2699</v>
      </c>
      <c r="W2567">
        <v>24522</v>
      </c>
    </row>
    <row r="2568" spans="7:23" ht="12.75">
      <c r="G2568">
        <v>302714</v>
      </c>
      <c r="H2568" s="114" t="s">
        <v>2635</v>
      </c>
      <c r="I2568" s="114" t="s">
        <v>658</v>
      </c>
      <c r="L2568">
        <v>302290</v>
      </c>
      <c r="M2568" s="114" t="s">
        <v>2504</v>
      </c>
      <c r="N2568" s="114" t="s">
        <v>658</v>
      </c>
      <c r="V2568" s="114" t="s">
        <v>2700</v>
      </c>
      <c r="W2568">
        <v>270668</v>
      </c>
    </row>
    <row r="2569" spans="7:23" ht="12.75">
      <c r="G2569">
        <v>302710</v>
      </c>
      <c r="H2569" s="114" t="s">
        <v>2636</v>
      </c>
      <c r="I2569" s="114" t="s">
        <v>658</v>
      </c>
      <c r="L2569">
        <v>302293</v>
      </c>
      <c r="M2569" s="114" t="s">
        <v>858</v>
      </c>
      <c r="N2569" s="114" t="s">
        <v>677</v>
      </c>
      <c r="V2569" s="114" t="s">
        <v>2701</v>
      </c>
      <c r="W2569">
        <v>303010</v>
      </c>
    </row>
    <row r="2570" spans="7:23" ht="12.75">
      <c r="G2570">
        <v>302706</v>
      </c>
      <c r="H2570" s="114" t="s">
        <v>2637</v>
      </c>
      <c r="I2570" s="114" t="s">
        <v>658</v>
      </c>
      <c r="L2570">
        <v>302294</v>
      </c>
      <c r="M2570" s="114" t="s">
        <v>2503</v>
      </c>
      <c r="N2570" s="114" t="s">
        <v>658</v>
      </c>
      <c r="V2570" s="114" t="s">
        <v>2702</v>
      </c>
      <c r="W2570">
        <v>303006</v>
      </c>
    </row>
    <row r="2571" spans="7:23" ht="12.75">
      <c r="G2571">
        <v>302702</v>
      </c>
      <c r="H2571" s="114" t="s">
        <v>2638</v>
      </c>
      <c r="I2571" s="114" t="s">
        <v>658</v>
      </c>
      <c r="L2571">
        <v>302297</v>
      </c>
      <c r="M2571" s="114" t="s">
        <v>857</v>
      </c>
      <c r="N2571" s="114" t="s">
        <v>677</v>
      </c>
      <c r="V2571" s="114" t="s">
        <v>2703</v>
      </c>
      <c r="W2571">
        <v>303002</v>
      </c>
    </row>
    <row r="2572" spans="7:23" ht="12.75">
      <c r="G2572">
        <v>302698</v>
      </c>
      <c r="H2572" s="114" t="s">
        <v>2639</v>
      </c>
      <c r="I2572" s="114" t="s">
        <v>658</v>
      </c>
      <c r="L2572">
        <v>302298</v>
      </c>
      <c r="M2572" s="114" t="s">
        <v>2502</v>
      </c>
      <c r="N2572" s="114" t="s">
        <v>658</v>
      </c>
      <c r="V2572" s="114" t="s">
        <v>2704</v>
      </c>
      <c r="W2572">
        <v>302998</v>
      </c>
    </row>
    <row r="2573" spans="7:23" ht="12.75">
      <c r="G2573">
        <v>302694</v>
      </c>
      <c r="H2573" s="114" t="s">
        <v>2640</v>
      </c>
      <c r="I2573" s="114" t="s">
        <v>658</v>
      </c>
      <c r="L2573">
        <v>302301</v>
      </c>
      <c r="M2573" s="114" t="s">
        <v>856</v>
      </c>
      <c r="N2573" s="114" t="s">
        <v>677</v>
      </c>
      <c r="V2573" s="114" t="s">
        <v>2705</v>
      </c>
      <c r="W2573">
        <v>302994</v>
      </c>
    </row>
    <row r="2574" spans="7:23" ht="12.75">
      <c r="G2574">
        <v>409666</v>
      </c>
      <c r="H2574" s="114" t="s">
        <v>5231</v>
      </c>
      <c r="I2574" s="114" t="s">
        <v>658</v>
      </c>
      <c r="L2574">
        <v>302302</v>
      </c>
      <c r="M2574" s="114" t="s">
        <v>2501</v>
      </c>
      <c r="N2574" s="114" t="s">
        <v>658</v>
      </c>
      <c r="V2574" s="114" t="s">
        <v>2706</v>
      </c>
      <c r="W2574">
        <v>302990</v>
      </c>
    </row>
    <row r="2575" spans="7:23" ht="12.75">
      <c r="G2575">
        <v>413666</v>
      </c>
      <c r="H2575" s="114" t="s">
        <v>5232</v>
      </c>
      <c r="I2575" s="114" t="s">
        <v>658</v>
      </c>
      <c r="L2575">
        <v>302305</v>
      </c>
      <c r="M2575" s="114" t="s">
        <v>855</v>
      </c>
      <c r="N2575" s="114" t="s">
        <v>677</v>
      </c>
      <c r="V2575" s="114" t="s">
        <v>2707</v>
      </c>
      <c r="W2575">
        <v>302986</v>
      </c>
    </row>
    <row r="2576" spans="7:23" ht="12.75">
      <c r="G2576">
        <v>302690</v>
      </c>
      <c r="H2576" s="114" t="s">
        <v>2641</v>
      </c>
      <c r="I2576" s="114" t="s">
        <v>658</v>
      </c>
      <c r="L2576">
        <v>302306</v>
      </c>
      <c r="M2576" s="114" t="s">
        <v>2500</v>
      </c>
      <c r="N2576" s="114" t="s">
        <v>658</v>
      </c>
      <c r="V2576" s="114" t="s">
        <v>2708</v>
      </c>
      <c r="W2576">
        <v>302982</v>
      </c>
    </row>
    <row r="2577" spans="7:23" ht="12.75">
      <c r="G2577">
        <v>302686</v>
      </c>
      <c r="H2577" s="114" t="s">
        <v>2642</v>
      </c>
      <c r="I2577" s="114" t="s">
        <v>658</v>
      </c>
      <c r="L2577">
        <v>302309</v>
      </c>
      <c r="M2577" s="114" t="s">
        <v>854</v>
      </c>
      <c r="N2577" s="114" t="s">
        <v>677</v>
      </c>
      <c r="V2577" s="114" t="s">
        <v>2709</v>
      </c>
      <c r="W2577">
        <v>302978</v>
      </c>
    </row>
    <row r="2578" spans="7:23" ht="12.75">
      <c r="G2578">
        <v>302682</v>
      </c>
      <c r="H2578" s="114" t="s">
        <v>2643</v>
      </c>
      <c r="I2578" s="114" t="s">
        <v>658</v>
      </c>
      <c r="L2578">
        <v>302310</v>
      </c>
      <c r="M2578" s="114" t="s">
        <v>2499</v>
      </c>
      <c r="N2578" s="114" t="s">
        <v>658</v>
      </c>
      <c r="V2578" s="114" t="s">
        <v>2710</v>
      </c>
      <c r="W2578">
        <v>302974</v>
      </c>
    </row>
    <row r="2579" spans="7:23" ht="12.75">
      <c r="G2579">
        <v>302678</v>
      </c>
      <c r="H2579" s="114" t="s">
        <v>2644</v>
      </c>
      <c r="I2579" s="114" t="s">
        <v>658</v>
      </c>
      <c r="L2579">
        <v>302313</v>
      </c>
      <c r="M2579" s="114" t="s">
        <v>853</v>
      </c>
      <c r="N2579" s="114" t="s">
        <v>677</v>
      </c>
      <c r="V2579" s="114" t="s">
        <v>2711</v>
      </c>
      <c r="W2579">
        <v>302970</v>
      </c>
    </row>
    <row r="2580" spans="7:23" ht="12.75">
      <c r="G2580">
        <v>302674</v>
      </c>
      <c r="H2580" s="114" t="s">
        <v>2645</v>
      </c>
      <c r="I2580" s="114" t="s">
        <v>658</v>
      </c>
      <c r="L2580">
        <v>302314</v>
      </c>
      <c r="M2580" s="114" t="s">
        <v>2498</v>
      </c>
      <c r="N2580" s="114" t="s">
        <v>658</v>
      </c>
      <c r="V2580" s="114" t="s">
        <v>2712</v>
      </c>
      <c r="W2580">
        <v>302966</v>
      </c>
    </row>
    <row r="2581" spans="7:23" ht="12.75">
      <c r="G2581">
        <v>302670</v>
      </c>
      <c r="H2581" s="114" t="s">
        <v>2646</v>
      </c>
      <c r="I2581" s="114" t="s">
        <v>658</v>
      </c>
      <c r="L2581">
        <v>302317</v>
      </c>
      <c r="M2581" s="114" t="s">
        <v>351</v>
      </c>
      <c r="N2581" s="114" t="s">
        <v>677</v>
      </c>
      <c r="V2581" s="114" t="s">
        <v>2713</v>
      </c>
      <c r="W2581">
        <v>302962</v>
      </c>
    </row>
    <row r="2582" spans="7:23" ht="12.75">
      <c r="G2582">
        <v>302842</v>
      </c>
      <c r="H2582" s="114" t="s">
        <v>2647</v>
      </c>
      <c r="I2582" s="114" t="s">
        <v>658</v>
      </c>
      <c r="L2582">
        <v>302318</v>
      </c>
      <c r="M2582" s="114" t="s">
        <v>2497</v>
      </c>
      <c r="N2582" s="114" t="s">
        <v>658</v>
      </c>
      <c r="V2582" s="114" t="s">
        <v>2714</v>
      </c>
      <c r="W2582">
        <v>302958</v>
      </c>
    </row>
    <row r="2583" spans="7:23" ht="12.75">
      <c r="G2583">
        <v>302838</v>
      </c>
      <c r="H2583" s="114" t="s">
        <v>2648</v>
      </c>
      <c r="I2583" s="114" t="s">
        <v>658</v>
      </c>
      <c r="L2583">
        <v>302321</v>
      </c>
      <c r="M2583" s="114" t="s">
        <v>79</v>
      </c>
      <c r="N2583" s="114" t="s">
        <v>677</v>
      </c>
      <c r="V2583" s="114" t="s">
        <v>2715</v>
      </c>
      <c r="W2583">
        <v>24523</v>
      </c>
    </row>
    <row r="2584" spans="7:23" ht="12.75">
      <c r="G2584">
        <v>302834</v>
      </c>
      <c r="H2584" s="114" t="s">
        <v>2649</v>
      </c>
      <c r="I2584" s="114" t="s">
        <v>658</v>
      </c>
      <c r="L2584">
        <v>302322</v>
      </c>
      <c r="M2584" s="114" t="s">
        <v>2496</v>
      </c>
      <c r="N2584" s="114" t="s">
        <v>658</v>
      </c>
      <c r="V2584" s="114" t="s">
        <v>2716</v>
      </c>
      <c r="W2584">
        <v>303030</v>
      </c>
    </row>
    <row r="2585" spans="7:23" ht="12.75">
      <c r="G2585">
        <v>302830</v>
      </c>
      <c r="H2585" s="114" t="s">
        <v>2650</v>
      </c>
      <c r="I2585" s="114" t="s">
        <v>658</v>
      </c>
      <c r="L2585">
        <v>302325</v>
      </c>
      <c r="M2585" s="114" t="s">
        <v>78</v>
      </c>
      <c r="N2585" s="114" t="s">
        <v>677</v>
      </c>
      <c r="V2585" s="114" t="s">
        <v>2717</v>
      </c>
      <c r="W2585">
        <v>303026</v>
      </c>
    </row>
    <row r="2586" spans="7:23" ht="12.75">
      <c r="G2586">
        <v>302826</v>
      </c>
      <c r="H2586" s="114" t="s">
        <v>2651</v>
      </c>
      <c r="I2586" s="114" t="s">
        <v>658</v>
      </c>
      <c r="L2586">
        <v>302326</v>
      </c>
      <c r="M2586" s="114" t="s">
        <v>2495</v>
      </c>
      <c r="N2586" s="114" t="s">
        <v>658</v>
      </c>
      <c r="V2586" s="114" t="s">
        <v>2718</v>
      </c>
      <c r="W2586">
        <v>303022</v>
      </c>
    </row>
    <row r="2587" spans="7:23" ht="12.75">
      <c r="G2587">
        <v>302822</v>
      </c>
      <c r="H2587" s="114" t="s">
        <v>2652</v>
      </c>
      <c r="I2587" s="114" t="s">
        <v>658</v>
      </c>
      <c r="L2587">
        <v>302329</v>
      </c>
      <c r="M2587" s="114" t="s">
        <v>76</v>
      </c>
      <c r="N2587" s="114" t="s">
        <v>677</v>
      </c>
      <c r="V2587" s="114" t="s">
        <v>2719</v>
      </c>
      <c r="W2587">
        <v>303018</v>
      </c>
    </row>
    <row r="2588" spans="7:23" ht="12.75">
      <c r="G2588">
        <v>302818</v>
      </c>
      <c r="H2588" s="114" t="s">
        <v>2653</v>
      </c>
      <c r="I2588" s="114" t="s">
        <v>658</v>
      </c>
      <c r="L2588">
        <v>302330</v>
      </c>
      <c r="M2588" s="114" t="s">
        <v>2494</v>
      </c>
      <c r="N2588" s="114" t="s">
        <v>658</v>
      </c>
      <c r="V2588" s="114" t="s">
        <v>2720</v>
      </c>
      <c r="W2588">
        <v>303014</v>
      </c>
    </row>
    <row r="2589" spans="7:23" ht="12.75">
      <c r="G2589">
        <v>302814</v>
      </c>
      <c r="H2589" s="114" t="s">
        <v>2654</v>
      </c>
      <c r="I2589" s="114" t="s">
        <v>658</v>
      </c>
      <c r="L2589">
        <v>302333</v>
      </c>
      <c r="M2589" s="114" t="s">
        <v>74</v>
      </c>
      <c r="N2589" s="114" t="s">
        <v>677</v>
      </c>
      <c r="V2589" s="114" t="s">
        <v>5237</v>
      </c>
      <c r="W2589">
        <v>418073</v>
      </c>
    </row>
    <row r="2590" spans="7:23" ht="12.75">
      <c r="G2590">
        <v>302810</v>
      </c>
      <c r="H2590" s="114" t="s">
        <v>2655</v>
      </c>
      <c r="I2590" s="114" t="s">
        <v>658</v>
      </c>
      <c r="L2590">
        <v>302334</v>
      </c>
      <c r="M2590" s="114" t="s">
        <v>2493</v>
      </c>
      <c r="N2590" s="114" t="s">
        <v>658</v>
      </c>
      <c r="V2590" s="114" t="s">
        <v>5238</v>
      </c>
      <c r="W2590">
        <v>418069</v>
      </c>
    </row>
    <row r="2591" spans="7:23" ht="12.75">
      <c r="G2591">
        <v>302806</v>
      </c>
      <c r="H2591" s="114" t="s">
        <v>2656</v>
      </c>
      <c r="I2591" s="114" t="s">
        <v>658</v>
      </c>
      <c r="L2591">
        <v>302337</v>
      </c>
      <c r="M2591" s="114" t="s">
        <v>72</v>
      </c>
      <c r="N2591" s="114" t="s">
        <v>677</v>
      </c>
      <c r="V2591" s="114" t="s">
        <v>5239</v>
      </c>
      <c r="W2591">
        <v>420074</v>
      </c>
    </row>
    <row r="2592" spans="7:23" ht="12.75">
      <c r="G2592">
        <v>302802</v>
      </c>
      <c r="H2592" s="114" t="s">
        <v>2657</v>
      </c>
      <c r="I2592" s="114" t="s">
        <v>658</v>
      </c>
      <c r="L2592">
        <v>302338</v>
      </c>
      <c r="M2592" s="114" t="s">
        <v>2492</v>
      </c>
      <c r="N2592" s="114" t="s">
        <v>658</v>
      </c>
      <c r="V2592" s="114" t="s">
        <v>5240</v>
      </c>
      <c r="W2592">
        <v>420070</v>
      </c>
    </row>
    <row r="2593" spans="7:23" ht="12.75">
      <c r="G2593">
        <v>302798</v>
      </c>
      <c r="H2593" s="114" t="s">
        <v>2658</v>
      </c>
      <c r="I2593" s="114" t="s">
        <v>658</v>
      </c>
      <c r="L2593">
        <v>302341</v>
      </c>
      <c r="M2593" s="114" t="s">
        <v>70</v>
      </c>
      <c r="N2593" s="114" t="s">
        <v>677</v>
      </c>
      <c r="V2593" s="114" t="s">
        <v>2721</v>
      </c>
      <c r="W2593">
        <v>24524</v>
      </c>
    </row>
    <row r="2594" spans="7:23" ht="12.75">
      <c r="G2594">
        <v>302794</v>
      </c>
      <c r="H2594" s="114" t="s">
        <v>2659</v>
      </c>
      <c r="I2594" s="114" t="s">
        <v>658</v>
      </c>
      <c r="L2594">
        <v>302342</v>
      </c>
      <c r="M2594" s="114" t="s">
        <v>2491</v>
      </c>
      <c r="N2594" s="114" t="s">
        <v>658</v>
      </c>
      <c r="V2594" s="114" t="s">
        <v>2722</v>
      </c>
      <c r="W2594">
        <v>303054</v>
      </c>
    </row>
    <row r="2595" spans="7:23" ht="12.75">
      <c r="G2595">
        <v>302790</v>
      </c>
      <c r="H2595" s="114" t="s">
        <v>2660</v>
      </c>
      <c r="I2595" s="114" t="s">
        <v>658</v>
      </c>
      <c r="L2595">
        <v>302345</v>
      </c>
      <c r="M2595" s="114" t="s">
        <v>852</v>
      </c>
      <c r="N2595" s="114" t="s">
        <v>677</v>
      </c>
      <c r="V2595" s="114" t="s">
        <v>2723</v>
      </c>
      <c r="W2595">
        <v>303050</v>
      </c>
    </row>
    <row r="2596" spans="7:23" ht="12.75">
      <c r="G2596">
        <v>302786</v>
      </c>
      <c r="H2596" s="114" t="s">
        <v>2661</v>
      </c>
      <c r="I2596" s="114" t="s">
        <v>658</v>
      </c>
      <c r="L2596">
        <v>302346</v>
      </c>
      <c r="M2596" s="114" t="s">
        <v>2515</v>
      </c>
      <c r="N2596" s="114" t="s">
        <v>658</v>
      </c>
      <c r="V2596" s="114" t="s">
        <v>2724</v>
      </c>
      <c r="W2596">
        <v>303046</v>
      </c>
    </row>
    <row r="2597" spans="7:23" ht="12.75">
      <c r="G2597">
        <v>302782</v>
      </c>
      <c r="H2597" s="114" t="s">
        <v>2662</v>
      </c>
      <c r="I2597" s="114" t="s">
        <v>658</v>
      </c>
      <c r="L2597">
        <v>302349</v>
      </c>
      <c r="M2597" s="114" t="s">
        <v>868</v>
      </c>
      <c r="N2597" s="114" t="s">
        <v>677</v>
      </c>
      <c r="V2597" s="114" t="s">
        <v>2725</v>
      </c>
      <c r="W2597">
        <v>303042</v>
      </c>
    </row>
    <row r="2598" spans="7:23" ht="12.75">
      <c r="G2598">
        <v>302778</v>
      </c>
      <c r="H2598" s="114" t="s">
        <v>2663</v>
      </c>
      <c r="I2598" s="114" t="s">
        <v>658</v>
      </c>
      <c r="L2598">
        <v>302350</v>
      </c>
      <c r="M2598" s="114" t="s">
        <v>2518</v>
      </c>
      <c r="N2598" s="114" t="s">
        <v>658</v>
      </c>
      <c r="V2598" s="114" t="s">
        <v>2726</v>
      </c>
      <c r="W2598">
        <v>303038</v>
      </c>
    </row>
    <row r="2599" spans="7:23" ht="12.75">
      <c r="G2599">
        <v>302774</v>
      </c>
      <c r="H2599" s="114" t="s">
        <v>2664</v>
      </c>
      <c r="I2599" s="114" t="s">
        <v>658</v>
      </c>
      <c r="L2599">
        <v>302353</v>
      </c>
      <c r="M2599" s="114" t="s">
        <v>871</v>
      </c>
      <c r="N2599" s="114" t="s">
        <v>677</v>
      </c>
      <c r="V2599" s="114" t="s">
        <v>2727</v>
      </c>
      <c r="W2599">
        <v>303034</v>
      </c>
    </row>
    <row r="2600" spans="7:23" ht="12.75">
      <c r="G2600">
        <v>302770</v>
      </c>
      <c r="H2600" s="114" t="s">
        <v>2665</v>
      </c>
      <c r="I2600" s="114" t="s">
        <v>658</v>
      </c>
      <c r="L2600">
        <v>302354</v>
      </c>
      <c r="M2600" s="114" t="s">
        <v>2519</v>
      </c>
      <c r="N2600" s="114" t="s">
        <v>658</v>
      </c>
      <c r="V2600" s="114" t="s">
        <v>2728</v>
      </c>
      <c r="W2600">
        <v>24525</v>
      </c>
    </row>
    <row r="2601" spans="7:23" ht="12.75">
      <c r="G2601">
        <v>302766</v>
      </c>
      <c r="H2601" s="114" t="s">
        <v>2666</v>
      </c>
      <c r="I2601" s="114" t="s">
        <v>658</v>
      </c>
      <c r="L2601">
        <v>302357</v>
      </c>
      <c r="M2601" s="114" t="s">
        <v>872</v>
      </c>
      <c r="N2601" s="114" t="s">
        <v>677</v>
      </c>
      <c r="V2601" s="114" t="s">
        <v>2729</v>
      </c>
      <c r="W2601">
        <v>303070</v>
      </c>
    </row>
    <row r="2602" spans="7:23" ht="12.75">
      <c r="G2602">
        <v>24520</v>
      </c>
      <c r="H2602" s="114" t="s">
        <v>2667</v>
      </c>
      <c r="I2602" s="114" t="s">
        <v>658</v>
      </c>
      <c r="L2602">
        <v>302358</v>
      </c>
      <c r="M2602" s="114" t="s">
        <v>2558</v>
      </c>
      <c r="N2602" s="114" t="s">
        <v>658</v>
      </c>
      <c r="V2602" s="114" t="s">
        <v>2730</v>
      </c>
      <c r="W2602">
        <v>303066</v>
      </c>
    </row>
    <row r="2603" spans="7:23" ht="12.75">
      <c r="G2603">
        <v>302906</v>
      </c>
      <c r="H2603" s="114" t="s">
        <v>2668</v>
      </c>
      <c r="I2603" s="114" t="s">
        <v>658</v>
      </c>
      <c r="L2603">
        <v>302361</v>
      </c>
      <c r="M2603" s="114" t="s">
        <v>244</v>
      </c>
      <c r="N2603" s="114" t="s">
        <v>677</v>
      </c>
      <c r="V2603" s="114" t="s">
        <v>2731</v>
      </c>
      <c r="W2603">
        <v>303062</v>
      </c>
    </row>
    <row r="2604" spans="7:23" ht="12.75">
      <c r="G2604">
        <v>302902</v>
      </c>
      <c r="H2604" s="114" t="s">
        <v>2669</v>
      </c>
      <c r="I2604" s="114" t="s">
        <v>658</v>
      </c>
      <c r="L2604">
        <v>302362</v>
      </c>
      <c r="M2604" s="114" t="s">
        <v>2557</v>
      </c>
      <c r="N2604" s="114" t="s">
        <v>658</v>
      </c>
      <c r="V2604" s="114" t="s">
        <v>5241</v>
      </c>
      <c r="W2604">
        <v>363480</v>
      </c>
    </row>
    <row r="2605" spans="7:23" ht="12.75">
      <c r="G2605">
        <v>302898</v>
      </c>
      <c r="H2605" s="114" t="s">
        <v>2670</v>
      </c>
      <c r="I2605" s="114" t="s">
        <v>658</v>
      </c>
      <c r="L2605">
        <v>302365</v>
      </c>
      <c r="M2605" s="114" t="s">
        <v>242</v>
      </c>
      <c r="N2605" s="114" t="s">
        <v>677</v>
      </c>
      <c r="V2605" s="114" t="s">
        <v>2732</v>
      </c>
      <c r="W2605">
        <v>303058</v>
      </c>
    </row>
    <row r="2606" spans="7:23" ht="12.75">
      <c r="G2606">
        <v>302894</v>
      </c>
      <c r="H2606" s="114" t="s">
        <v>2671</v>
      </c>
      <c r="I2606" s="114" t="s">
        <v>658</v>
      </c>
      <c r="L2606">
        <v>302366</v>
      </c>
      <c r="M2606" s="114" t="s">
        <v>2556</v>
      </c>
      <c r="N2606" s="114" t="s">
        <v>658</v>
      </c>
      <c r="V2606" s="114" t="s">
        <v>2733</v>
      </c>
      <c r="W2606">
        <v>24526</v>
      </c>
    </row>
    <row r="2607" spans="7:23" ht="12.75">
      <c r="G2607">
        <v>302890</v>
      </c>
      <c r="H2607" s="114" t="s">
        <v>2672</v>
      </c>
      <c r="I2607" s="114" t="s">
        <v>658</v>
      </c>
      <c r="L2607">
        <v>302369</v>
      </c>
      <c r="M2607" s="114" t="s">
        <v>240</v>
      </c>
      <c r="N2607" s="114" t="s">
        <v>677</v>
      </c>
      <c r="V2607" s="114" t="s">
        <v>2734</v>
      </c>
      <c r="W2607">
        <v>303086</v>
      </c>
    </row>
    <row r="2608" spans="7:23" ht="12.75">
      <c r="G2608">
        <v>302886</v>
      </c>
      <c r="H2608" s="114" t="s">
        <v>2673</v>
      </c>
      <c r="I2608" s="114" t="s">
        <v>658</v>
      </c>
      <c r="L2608">
        <v>302370</v>
      </c>
      <c r="M2608" s="114" t="s">
        <v>2555</v>
      </c>
      <c r="N2608" s="114" t="s">
        <v>658</v>
      </c>
      <c r="V2608" s="114" t="s">
        <v>2735</v>
      </c>
      <c r="W2608">
        <v>303082</v>
      </c>
    </row>
    <row r="2609" spans="7:23" ht="12.75">
      <c r="G2609">
        <v>302882</v>
      </c>
      <c r="H2609" s="114" t="s">
        <v>2674</v>
      </c>
      <c r="I2609" s="114" t="s">
        <v>658</v>
      </c>
      <c r="L2609">
        <v>302373</v>
      </c>
      <c r="M2609" s="114" t="s">
        <v>238</v>
      </c>
      <c r="N2609" s="114" t="s">
        <v>677</v>
      </c>
      <c r="V2609" s="114" t="s">
        <v>2736</v>
      </c>
      <c r="W2609">
        <v>303078</v>
      </c>
    </row>
    <row r="2610" spans="7:23" ht="12.75">
      <c r="G2610">
        <v>302878</v>
      </c>
      <c r="H2610" s="114" t="s">
        <v>2675</v>
      </c>
      <c r="I2610" s="114" t="s">
        <v>658</v>
      </c>
      <c r="L2610">
        <v>302374</v>
      </c>
      <c r="M2610" s="114" t="s">
        <v>2554</v>
      </c>
      <c r="N2610" s="114" t="s">
        <v>658</v>
      </c>
      <c r="V2610" s="114" t="s">
        <v>2737</v>
      </c>
      <c r="W2610">
        <v>303074</v>
      </c>
    </row>
    <row r="2611" spans="7:23" ht="12.75">
      <c r="G2611">
        <v>302874</v>
      </c>
      <c r="H2611" s="114" t="s">
        <v>2676</v>
      </c>
      <c r="I2611" s="114" t="s">
        <v>658</v>
      </c>
      <c r="L2611">
        <v>302377</v>
      </c>
      <c r="M2611" s="114" t="s">
        <v>466</v>
      </c>
      <c r="N2611" s="114" t="s">
        <v>677</v>
      </c>
      <c r="V2611" s="114" t="s">
        <v>2738</v>
      </c>
      <c r="W2611">
        <v>24527</v>
      </c>
    </row>
    <row r="2612" spans="7:23" ht="12.75">
      <c r="G2612">
        <v>302870</v>
      </c>
      <c r="H2612" s="114" t="s">
        <v>2677</v>
      </c>
      <c r="I2612" s="114" t="s">
        <v>658</v>
      </c>
      <c r="L2612">
        <v>302378</v>
      </c>
      <c r="M2612" s="114" t="s">
        <v>2553</v>
      </c>
      <c r="N2612" s="114" t="s">
        <v>658</v>
      </c>
      <c r="V2612" s="114" t="s">
        <v>2739</v>
      </c>
      <c r="W2612">
        <v>303090</v>
      </c>
    </row>
    <row r="2613" spans="7:23" ht="12.75">
      <c r="G2613">
        <v>302866</v>
      </c>
      <c r="H2613" s="114" t="s">
        <v>2678</v>
      </c>
      <c r="I2613" s="114" t="s">
        <v>658</v>
      </c>
      <c r="L2613">
        <v>302381</v>
      </c>
      <c r="M2613" s="114" t="s">
        <v>895</v>
      </c>
      <c r="N2613" s="114" t="s">
        <v>677</v>
      </c>
      <c r="V2613" s="114" t="s">
        <v>2740</v>
      </c>
      <c r="W2613">
        <v>24528</v>
      </c>
    </row>
    <row r="2614" spans="7:23" ht="12.75">
      <c r="G2614">
        <v>302862</v>
      </c>
      <c r="H2614" s="114" t="s">
        <v>2679</v>
      </c>
      <c r="I2614" s="114" t="s">
        <v>658</v>
      </c>
      <c r="L2614">
        <v>302382</v>
      </c>
      <c r="M2614" s="114" t="s">
        <v>2552</v>
      </c>
      <c r="N2614" s="114" t="s">
        <v>658</v>
      </c>
      <c r="V2614" s="114" t="s">
        <v>2741</v>
      </c>
      <c r="W2614">
        <v>303146</v>
      </c>
    </row>
    <row r="2615" spans="7:23" ht="12.75">
      <c r="G2615">
        <v>302858</v>
      </c>
      <c r="H2615" s="114" t="s">
        <v>2680</v>
      </c>
      <c r="I2615" s="114" t="s">
        <v>658</v>
      </c>
      <c r="L2615">
        <v>302385</v>
      </c>
      <c r="M2615" s="114" t="s">
        <v>356</v>
      </c>
      <c r="N2615" s="114" t="s">
        <v>677</v>
      </c>
      <c r="V2615" s="114" t="s">
        <v>2742</v>
      </c>
      <c r="W2615">
        <v>303142</v>
      </c>
    </row>
    <row r="2616" spans="7:23" ht="12.75">
      <c r="G2616">
        <v>401472</v>
      </c>
      <c r="H2616" s="114" t="s">
        <v>5233</v>
      </c>
      <c r="I2616" s="114" t="s">
        <v>658</v>
      </c>
      <c r="L2616">
        <v>302386</v>
      </c>
      <c r="M2616" s="114" t="s">
        <v>2551</v>
      </c>
      <c r="N2616" s="114" t="s">
        <v>658</v>
      </c>
      <c r="V2616" s="114" t="s">
        <v>5242</v>
      </c>
      <c r="W2616">
        <v>399667</v>
      </c>
    </row>
    <row r="2617" spans="7:23" ht="12.75">
      <c r="G2617">
        <v>401468</v>
      </c>
      <c r="H2617" s="114" t="s">
        <v>5234</v>
      </c>
      <c r="I2617" s="114" t="s">
        <v>658</v>
      </c>
      <c r="L2617">
        <v>302389</v>
      </c>
      <c r="M2617" s="114" t="s">
        <v>368</v>
      </c>
      <c r="N2617" s="114" t="s">
        <v>677</v>
      </c>
      <c r="V2617" s="114" t="s">
        <v>2743</v>
      </c>
      <c r="W2617">
        <v>303138</v>
      </c>
    </row>
    <row r="2618" spans="7:23" ht="12.75">
      <c r="G2618">
        <v>302854</v>
      </c>
      <c r="H2618" s="114" t="s">
        <v>2681</v>
      </c>
      <c r="I2618" s="114" t="s">
        <v>658</v>
      </c>
      <c r="L2618">
        <v>302390</v>
      </c>
      <c r="M2618" s="114" t="s">
        <v>2550</v>
      </c>
      <c r="N2618" s="114" t="s">
        <v>658</v>
      </c>
      <c r="V2618" s="114" t="s">
        <v>2744</v>
      </c>
      <c r="W2618">
        <v>303134</v>
      </c>
    </row>
    <row r="2619" spans="7:23" ht="12.75">
      <c r="G2619">
        <v>302850</v>
      </c>
      <c r="H2619" s="114" t="s">
        <v>2682</v>
      </c>
      <c r="I2619" s="114" t="s">
        <v>658</v>
      </c>
      <c r="L2619">
        <v>302393</v>
      </c>
      <c r="M2619" s="114" t="s">
        <v>346</v>
      </c>
      <c r="N2619" s="114" t="s">
        <v>677</v>
      </c>
      <c r="V2619" s="114" t="s">
        <v>2745</v>
      </c>
      <c r="W2619">
        <v>303130</v>
      </c>
    </row>
    <row r="2620" spans="7:23" ht="12.75">
      <c r="G2620">
        <v>403269</v>
      </c>
      <c r="H2620" s="114" t="s">
        <v>5235</v>
      </c>
      <c r="I2620" s="114" t="s">
        <v>658</v>
      </c>
      <c r="L2620">
        <v>302394</v>
      </c>
      <c r="M2620" s="114" t="s">
        <v>2549</v>
      </c>
      <c r="N2620" s="114" t="s">
        <v>658</v>
      </c>
      <c r="V2620" s="114" t="s">
        <v>2746</v>
      </c>
      <c r="W2620">
        <v>303126</v>
      </c>
    </row>
    <row r="2621" spans="7:23" ht="12.75">
      <c r="G2621">
        <v>302846</v>
      </c>
      <c r="H2621" s="114" t="s">
        <v>2683</v>
      </c>
      <c r="I2621" s="114" t="s">
        <v>658</v>
      </c>
      <c r="L2621">
        <v>302397</v>
      </c>
      <c r="M2621" s="114" t="s">
        <v>326</v>
      </c>
      <c r="N2621" s="114" t="s">
        <v>677</v>
      </c>
      <c r="V2621" s="114" t="s">
        <v>2747</v>
      </c>
      <c r="W2621">
        <v>303122</v>
      </c>
    </row>
    <row r="2622" spans="7:23" ht="12.75">
      <c r="G2622">
        <v>29513</v>
      </c>
      <c r="H2622" s="114" t="s">
        <v>2684</v>
      </c>
      <c r="I2622" s="114" t="s">
        <v>658</v>
      </c>
      <c r="L2622">
        <v>302398</v>
      </c>
      <c r="M2622" s="114" t="s">
        <v>2548</v>
      </c>
      <c r="N2622" s="114" t="s">
        <v>658</v>
      </c>
      <c r="V2622" s="114" t="s">
        <v>2748</v>
      </c>
      <c r="W2622">
        <v>303118</v>
      </c>
    </row>
    <row r="2623" spans="7:23" ht="12.75">
      <c r="G2623">
        <v>302918</v>
      </c>
      <c r="H2623" s="114" t="s">
        <v>2685</v>
      </c>
      <c r="I2623" s="114" t="s">
        <v>658</v>
      </c>
      <c r="L2623">
        <v>302401</v>
      </c>
      <c r="M2623" s="114" t="s">
        <v>894</v>
      </c>
      <c r="N2623" s="114" t="s">
        <v>677</v>
      </c>
      <c r="V2623" s="114" t="s">
        <v>2749</v>
      </c>
      <c r="W2623">
        <v>303114</v>
      </c>
    </row>
    <row r="2624" spans="7:23" ht="12.75">
      <c r="G2624">
        <v>402872</v>
      </c>
      <c r="H2624" s="114" t="s">
        <v>5236</v>
      </c>
      <c r="I2624" s="114" t="s">
        <v>658</v>
      </c>
      <c r="L2624">
        <v>302402</v>
      </c>
      <c r="M2624" s="114" t="s">
        <v>2547</v>
      </c>
      <c r="N2624" s="114" t="s">
        <v>658</v>
      </c>
      <c r="V2624" s="114" t="s">
        <v>2750</v>
      </c>
      <c r="W2624">
        <v>303110</v>
      </c>
    </row>
    <row r="2625" spans="7:23" ht="12.75">
      <c r="G2625">
        <v>302914</v>
      </c>
      <c r="H2625" s="114" t="s">
        <v>2686</v>
      </c>
      <c r="I2625" s="114" t="s">
        <v>658</v>
      </c>
      <c r="L2625">
        <v>302405</v>
      </c>
      <c r="M2625" s="114" t="s">
        <v>893</v>
      </c>
      <c r="N2625" s="114" t="s">
        <v>677</v>
      </c>
      <c r="V2625" s="114" t="s">
        <v>2751</v>
      </c>
      <c r="W2625">
        <v>303106</v>
      </c>
    </row>
    <row r="2626" spans="7:23" ht="12.75">
      <c r="G2626">
        <v>302910</v>
      </c>
      <c r="H2626" s="114" t="s">
        <v>2687</v>
      </c>
      <c r="I2626" s="114" t="s">
        <v>658</v>
      </c>
      <c r="L2626">
        <v>302406</v>
      </c>
      <c r="M2626" s="114" t="s">
        <v>2546</v>
      </c>
      <c r="N2626" s="114" t="s">
        <v>658</v>
      </c>
      <c r="V2626" s="114" t="s">
        <v>2752</v>
      </c>
      <c r="W2626">
        <v>303102</v>
      </c>
    </row>
    <row r="2627" spans="7:23" ht="12.75">
      <c r="G2627">
        <v>29511</v>
      </c>
      <c r="H2627" s="114" t="s">
        <v>2688</v>
      </c>
      <c r="I2627" s="114" t="s">
        <v>658</v>
      </c>
      <c r="L2627">
        <v>302409</v>
      </c>
      <c r="M2627" s="114" t="s">
        <v>90</v>
      </c>
      <c r="N2627" s="114" t="s">
        <v>677</v>
      </c>
      <c r="V2627" s="114" t="s">
        <v>5243</v>
      </c>
      <c r="W2627">
        <v>416266</v>
      </c>
    </row>
    <row r="2628" spans="7:23" ht="12.75">
      <c r="G2628">
        <v>302954</v>
      </c>
      <c r="H2628" s="114" t="s">
        <v>2689</v>
      </c>
      <c r="I2628" s="114" t="s">
        <v>658</v>
      </c>
      <c r="L2628">
        <v>302410</v>
      </c>
      <c r="M2628" s="114" t="s">
        <v>2545</v>
      </c>
      <c r="N2628" s="114" t="s">
        <v>658</v>
      </c>
      <c r="V2628" s="114" t="s">
        <v>2753</v>
      </c>
      <c r="W2628">
        <v>303098</v>
      </c>
    </row>
    <row r="2629" spans="7:23" ht="12.75">
      <c r="G2629">
        <v>302950</v>
      </c>
      <c r="H2629" s="114" t="s">
        <v>2690</v>
      </c>
      <c r="I2629" s="114" t="s">
        <v>658</v>
      </c>
      <c r="L2629">
        <v>302413</v>
      </c>
      <c r="M2629" s="114" t="s">
        <v>88</v>
      </c>
      <c r="N2629" s="114" t="s">
        <v>677</v>
      </c>
      <c r="V2629" s="114" t="s">
        <v>5244</v>
      </c>
      <c r="W2629">
        <v>415666</v>
      </c>
    </row>
    <row r="2630" spans="7:23" ht="12.75">
      <c r="G2630">
        <v>302946</v>
      </c>
      <c r="H2630" s="114" t="s">
        <v>2691</v>
      </c>
      <c r="I2630" s="114" t="s">
        <v>658</v>
      </c>
      <c r="L2630">
        <v>302414</v>
      </c>
      <c r="M2630" s="114" t="s">
        <v>2544</v>
      </c>
      <c r="N2630" s="114" t="s">
        <v>658</v>
      </c>
      <c r="V2630" s="114" t="s">
        <v>2754</v>
      </c>
      <c r="W2630">
        <v>303094</v>
      </c>
    </row>
    <row r="2631" spans="7:23" ht="12.75">
      <c r="G2631">
        <v>302942</v>
      </c>
      <c r="H2631" s="114" t="s">
        <v>2692</v>
      </c>
      <c r="I2631" s="114" t="s">
        <v>658</v>
      </c>
      <c r="L2631">
        <v>302417</v>
      </c>
      <c r="M2631" s="114" t="s">
        <v>892</v>
      </c>
      <c r="N2631" s="114" t="s">
        <v>677</v>
      </c>
      <c r="V2631" s="114" t="s">
        <v>2755</v>
      </c>
      <c r="W2631">
        <v>24529</v>
      </c>
    </row>
    <row r="2632" spans="7:23" ht="12.75">
      <c r="G2632">
        <v>302938</v>
      </c>
      <c r="H2632" s="114" t="s">
        <v>2693</v>
      </c>
      <c r="I2632" s="114" t="s">
        <v>658</v>
      </c>
      <c r="L2632">
        <v>302418</v>
      </c>
      <c r="M2632" s="114" t="s">
        <v>2543</v>
      </c>
      <c r="N2632" s="114" t="s">
        <v>658</v>
      </c>
      <c r="V2632" s="114" t="s">
        <v>4823</v>
      </c>
      <c r="W2632">
        <v>349269</v>
      </c>
    </row>
    <row r="2633" spans="7:23" ht="12.75">
      <c r="G2633">
        <v>302934</v>
      </c>
      <c r="H2633" s="114" t="s">
        <v>2694</v>
      </c>
      <c r="I2633" s="114" t="s">
        <v>658</v>
      </c>
      <c r="L2633">
        <v>302421</v>
      </c>
      <c r="M2633" s="114" t="s">
        <v>444</v>
      </c>
      <c r="N2633" s="114" t="s">
        <v>677</v>
      </c>
      <c r="V2633" s="114" t="s">
        <v>2756</v>
      </c>
      <c r="W2633">
        <v>24530</v>
      </c>
    </row>
    <row r="2634" spans="7:23" ht="12.75">
      <c r="G2634">
        <v>302930</v>
      </c>
      <c r="H2634" s="114" t="s">
        <v>2695</v>
      </c>
      <c r="I2634" s="114" t="s">
        <v>658</v>
      </c>
      <c r="L2634">
        <v>302422</v>
      </c>
      <c r="M2634" s="114" t="s">
        <v>2542</v>
      </c>
      <c r="N2634" s="114" t="s">
        <v>658</v>
      </c>
      <c r="V2634" s="114" t="s">
        <v>2757</v>
      </c>
      <c r="W2634">
        <v>303162</v>
      </c>
    </row>
    <row r="2635" spans="7:23" ht="12.75">
      <c r="G2635">
        <v>302926</v>
      </c>
      <c r="H2635" s="114" t="s">
        <v>2696</v>
      </c>
      <c r="I2635" s="114" t="s">
        <v>658</v>
      </c>
      <c r="L2635">
        <v>302425</v>
      </c>
      <c r="M2635" s="114" t="s">
        <v>396</v>
      </c>
      <c r="N2635" s="114" t="s">
        <v>677</v>
      </c>
      <c r="V2635" s="114" t="s">
        <v>2758</v>
      </c>
      <c r="W2635">
        <v>303158</v>
      </c>
    </row>
    <row r="2636" spans="7:23" ht="12.75">
      <c r="G2636">
        <v>302922</v>
      </c>
      <c r="H2636" s="114" t="s">
        <v>2697</v>
      </c>
      <c r="I2636" s="114" t="s">
        <v>658</v>
      </c>
      <c r="L2636">
        <v>302426</v>
      </c>
      <c r="M2636" s="114" t="s">
        <v>2541</v>
      </c>
      <c r="N2636" s="114" t="s">
        <v>658</v>
      </c>
      <c r="V2636" s="114" t="s">
        <v>2759</v>
      </c>
      <c r="W2636">
        <v>303154</v>
      </c>
    </row>
    <row r="2637" spans="7:23" ht="12.75">
      <c r="G2637">
        <v>24521</v>
      </c>
      <c r="H2637" s="114" t="s">
        <v>2698</v>
      </c>
      <c r="I2637" s="114" t="s">
        <v>658</v>
      </c>
      <c r="L2637">
        <v>302429</v>
      </c>
      <c r="M2637" s="114" t="s">
        <v>891</v>
      </c>
      <c r="N2637" s="114" t="s">
        <v>677</v>
      </c>
      <c r="V2637" s="114" t="s">
        <v>2760</v>
      </c>
      <c r="W2637">
        <v>303150</v>
      </c>
    </row>
    <row r="2638" spans="7:23" ht="12.75">
      <c r="G2638">
        <v>24522</v>
      </c>
      <c r="H2638" s="114" t="s">
        <v>2699</v>
      </c>
      <c r="I2638" s="114" t="s">
        <v>658</v>
      </c>
      <c r="L2638">
        <v>302430</v>
      </c>
      <c r="M2638" s="114" t="s">
        <v>2540</v>
      </c>
      <c r="N2638" s="114" t="s">
        <v>658</v>
      </c>
      <c r="V2638" s="114" t="s">
        <v>2761</v>
      </c>
      <c r="W2638">
        <v>24531</v>
      </c>
    </row>
    <row r="2639" spans="7:23" ht="12.75">
      <c r="G2639">
        <v>270668</v>
      </c>
      <c r="H2639" s="114" t="s">
        <v>2700</v>
      </c>
      <c r="I2639" s="114" t="s">
        <v>658</v>
      </c>
      <c r="L2639">
        <v>302433</v>
      </c>
      <c r="M2639" s="114" t="s">
        <v>273</v>
      </c>
      <c r="N2639" s="114" t="s">
        <v>677</v>
      </c>
      <c r="V2639" s="114" t="s">
        <v>2762</v>
      </c>
      <c r="W2639">
        <v>303174</v>
      </c>
    </row>
    <row r="2640" spans="7:23" ht="12.75">
      <c r="G2640">
        <v>303010</v>
      </c>
      <c r="H2640" s="114" t="s">
        <v>2701</v>
      </c>
      <c r="I2640" s="114" t="s">
        <v>658</v>
      </c>
      <c r="L2640">
        <v>302434</v>
      </c>
      <c r="M2640" s="114" t="s">
        <v>2539</v>
      </c>
      <c r="N2640" s="114" t="s">
        <v>658</v>
      </c>
      <c r="V2640" s="114" t="s">
        <v>2763</v>
      </c>
      <c r="W2640">
        <v>303170</v>
      </c>
    </row>
    <row r="2641" spans="7:23" ht="12.75">
      <c r="G2641">
        <v>303006</v>
      </c>
      <c r="H2641" s="114" t="s">
        <v>2702</v>
      </c>
      <c r="I2641" s="114" t="s">
        <v>658</v>
      </c>
      <c r="L2641">
        <v>302437</v>
      </c>
      <c r="M2641" s="114" t="s">
        <v>890</v>
      </c>
      <c r="N2641" s="114" t="s">
        <v>677</v>
      </c>
      <c r="V2641" s="114" t="s">
        <v>2764</v>
      </c>
      <c r="W2641">
        <v>303166</v>
      </c>
    </row>
    <row r="2642" spans="7:23" ht="12.75">
      <c r="G2642">
        <v>303002</v>
      </c>
      <c r="H2642" s="114" t="s">
        <v>2703</v>
      </c>
      <c r="I2642" s="114" t="s">
        <v>658</v>
      </c>
      <c r="L2642">
        <v>302438</v>
      </c>
      <c r="M2642" s="114" t="s">
        <v>2538</v>
      </c>
      <c r="N2642" s="114" t="s">
        <v>658</v>
      </c>
      <c r="V2642" s="114" t="s">
        <v>2765</v>
      </c>
      <c r="W2642">
        <v>24532</v>
      </c>
    </row>
    <row r="2643" spans="7:23" ht="12.75">
      <c r="G2643">
        <v>302998</v>
      </c>
      <c r="H2643" s="114" t="s">
        <v>2704</v>
      </c>
      <c r="I2643" s="114" t="s">
        <v>658</v>
      </c>
      <c r="L2643">
        <v>302441</v>
      </c>
      <c r="M2643" s="114" t="s">
        <v>889</v>
      </c>
      <c r="N2643" s="114" t="s">
        <v>677</v>
      </c>
      <c r="V2643" s="114" t="s">
        <v>2766</v>
      </c>
      <c r="W2643">
        <v>24533</v>
      </c>
    </row>
    <row r="2644" spans="7:23" ht="12.75">
      <c r="G2644">
        <v>302994</v>
      </c>
      <c r="H2644" s="114" t="s">
        <v>2705</v>
      </c>
      <c r="I2644" s="114" t="s">
        <v>658</v>
      </c>
      <c r="L2644">
        <v>302442</v>
      </c>
      <c r="M2644" s="114" t="s">
        <v>2537</v>
      </c>
      <c r="N2644" s="114" t="s">
        <v>658</v>
      </c>
      <c r="V2644" s="114" t="s">
        <v>2767</v>
      </c>
      <c r="W2644">
        <v>24534</v>
      </c>
    </row>
    <row r="2645" spans="7:23" ht="12.75">
      <c r="G2645">
        <v>302990</v>
      </c>
      <c r="H2645" s="114" t="s">
        <v>2706</v>
      </c>
      <c r="I2645" s="114" t="s">
        <v>658</v>
      </c>
      <c r="L2645">
        <v>302445</v>
      </c>
      <c r="M2645" s="114" t="s">
        <v>888</v>
      </c>
      <c r="N2645" s="114" t="s">
        <v>677</v>
      </c>
      <c r="V2645" s="114" t="s">
        <v>2768</v>
      </c>
      <c r="W2645">
        <v>303178</v>
      </c>
    </row>
    <row r="2646" spans="7:23" ht="12.75">
      <c r="G2646">
        <v>302986</v>
      </c>
      <c r="H2646" s="114" t="s">
        <v>2707</v>
      </c>
      <c r="I2646" s="114" t="s">
        <v>658</v>
      </c>
      <c r="L2646">
        <v>302446</v>
      </c>
      <c r="M2646" s="114" t="s">
        <v>2536</v>
      </c>
      <c r="N2646" s="114" t="s">
        <v>658</v>
      </c>
      <c r="V2646" s="114" t="s">
        <v>2769</v>
      </c>
      <c r="W2646">
        <v>303182</v>
      </c>
    </row>
    <row r="2647" spans="7:23" ht="12.75">
      <c r="G2647">
        <v>302982</v>
      </c>
      <c r="H2647" s="114" t="s">
        <v>2708</v>
      </c>
      <c r="I2647" s="114" t="s">
        <v>658</v>
      </c>
      <c r="L2647">
        <v>302449</v>
      </c>
      <c r="M2647" s="114" t="s">
        <v>86</v>
      </c>
      <c r="N2647" s="114" t="s">
        <v>677</v>
      </c>
      <c r="V2647" s="114" t="s">
        <v>2770</v>
      </c>
      <c r="W2647">
        <v>24535</v>
      </c>
    </row>
    <row r="2648" spans="7:23" ht="12.75">
      <c r="G2648">
        <v>302978</v>
      </c>
      <c r="H2648" s="114" t="s">
        <v>2709</v>
      </c>
      <c r="I2648" s="114" t="s">
        <v>658</v>
      </c>
      <c r="L2648">
        <v>302450</v>
      </c>
      <c r="M2648" s="114" t="s">
        <v>2535</v>
      </c>
      <c r="N2648" s="114" t="s">
        <v>658</v>
      </c>
      <c r="V2648" s="114" t="s">
        <v>2771</v>
      </c>
      <c r="W2648">
        <v>24536</v>
      </c>
    </row>
    <row r="2649" spans="7:23" ht="12.75">
      <c r="G2649">
        <v>302974</v>
      </c>
      <c r="H2649" s="114" t="s">
        <v>2710</v>
      </c>
      <c r="I2649" s="114" t="s">
        <v>658</v>
      </c>
      <c r="L2649">
        <v>302453</v>
      </c>
      <c r="M2649" s="114" t="s">
        <v>887</v>
      </c>
      <c r="N2649" s="114" t="s">
        <v>677</v>
      </c>
      <c r="V2649" s="114" t="s">
        <v>2772</v>
      </c>
      <c r="W2649">
        <v>24537</v>
      </c>
    </row>
    <row r="2650" spans="7:23" ht="12.75">
      <c r="G2650">
        <v>302970</v>
      </c>
      <c r="H2650" s="114" t="s">
        <v>2711</v>
      </c>
      <c r="I2650" s="114" t="s">
        <v>658</v>
      </c>
      <c r="L2650">
        <v>302454</v>
      </c>
      <c r="M2650" s="114" t="s">
        <v>2582</v>
      </c>
      <c r="N2650" s="114" t="s">
        <v>658</v>
      </c>
      <c r="V2650" s="114" t="s">
        <v>2773</v>
      </c>
      <c r="W2650">
        <v>303190</v>
      </c>
    </row>
    <row r="2651" spans="7:23" ht="12.75">
      <c r="G2651">
        <v>302966</v>
      </c>
      <c r="H2651" s="114" t="s">
        <v>2712</v>
      </c>
      <c r="I2651" s="114" t="s">
        <v>658</v>
      </c>
      <c r="L2651">
        <v>302457</v>
      </c>
      <c r="M2651" s="114" t="s">
        <v>904</v>
      </c>
      <c r="N2651" s="114" t="s">
        <v>677</v>
      </c>
      <c r="V2651" s="114" t="s">
        <v>5245</v>
      </c>
      <c r="W2651">
        <v>416668</v>
      </c>
    </row>
    <row r="2652" spans="7:23" ht="12.75">
      <c r="G2652">
        <v>302962</v>
      </c>
      <c r="H2652" s="114" t="s">
        <v>2713</v>
      </c>
      <c r="I2652" s="114" t="s">
        <v>658</v>
      </c>
      <c r="L2652">
        <v>302458</v>
      </c>
      <c r="M2652" s="114" t="s">
        <v>2581</v>
      </c>
      <c r="N2652" s="114" t="s">
        <v>658</v>
      </c>
      <c r="V2652" s="114" t="s">
        <v>2774</v>
      </c>
      <c r="W2652">
        <v>303186</v>
      </c>
    </row>
    <row r="2653" spans="7:23" ht="12.75">
      <c r="G2653">
        <v>302958</v>
      </c>
      <c r="H2653" s="114" t="s">
        <v>2714</v>
      </c>
      <c r="I2653" s="114" t="s">
        <v>658</v>
      </c>
      <c r="L2653">
        <v>302461</v>
      </c>
      <c r="M2653" s="114" t="s">
        <v>98</v>
      </c>
      <c r="N2653" s="114" t="s">
        <v>677</v>
      </c>
      <c r="V2653" s="114" t="s">
        <v>2775</v>
      </c>
      <c r="W2653">
        <v>24538</v>
      </c>
    </row>
    <row r="2654" spans="7:23" ht="12.75">
      <c r="G2654">
        <v>24523</v>
      </c>
      <c r="H2654" s="114" t="s">
        <v>2715</v>
      </c>
      <c r="I2654" s="114" t="s">
        <v>658</v>
      </c>
      <c r="L2654">
        <v>302462</v>
      </c>
      <c r="M2654" s="114" t="s">
        <v>2580</v>
      </c>
      <c r="N2654" s="114" t="s">
        <v>658</v>
      </c>
      <c r="V2654" s="114" t="s">
        <v>2776</v>
      </c>
      <c r="W2654">
        <v>303286</v>
      </c>
    </row>
    <row r="2655" spans="7:23" ht="12.75">
      <c r="G2655">
        <v>303030</v>
      </c>
      <c r="H2655" s="114" t="s">
        <v>2716</v>
      </c>
      <c r="I2655" s="114" t="s">
        <v>658</v>
      </c>
      <c r="L2655">
        <v>302465</v>
      </c>
      <c r="M2655" s="114" t="s">
        <v>97</v>
      </c>
      <c r="N2655" s="114" t="s">
        <v>677</v>
      </c>
      <c r="V2655" s="114" t="s">
        <v>2777</v>
      </c>
      <c r="W2655">
        <v>303282</v>
      </c>
    </row>
    <row r="2656" spans="7:23" ht="12.75">
      <c r="G2656">
        <v>303026</v>
      </c>
      <c r="H2656" s="114" t="s">
        <v>2717</v>
      </c>
      <c r="I2656" s="114" t="s">
        <v>658</v>
      </c>
      <c r="L2656">
        <v>302466</v>
      </c>
      <c r="M2656" s="114" t="s">
        <v>2579</v>
      </c>
      <c r="N2656" s="114" t="s">
        <v>658</v>
      </c>
      <c r="V2656" s="114" t="s">
        <v>2778</v>
      </c>
      <c r="W2656">
        <v>303278</v>
      </c>
    </row>
    <row r="2657" spans="7:23" ht="12.75">
      <c r="G2657">
        <v>303022</v>
      </c>
      <c r="H2657" s="114" t="s">
        <v>2718</v>
      </c>
      <c r="I2657" s="114" t="s">
        <v>658</v>
      </c>
      <c r="L2657">
        <v>302469</v>
      </c>
      <c r="M2657" s="114" t="s">
        <v>903</v>
      </c>
      <c r="N2657" s="114" t="s">
        <v>677</v>
      </c>
      <c r="V2657" s="114" t="s">
        <v>2779</v>
      </c>
      <c r="W2657">
        <v>303274</v>
      </c>
    </row>
    <row r="2658" spans="7:23" ht="12.75">
      <c r="G2658">
        <v>303018</v>
      </c>
      <c r="H2658" s="114" t="s">
        <v>2719</v>
      </c>
      <c r="I2658" s="114" t="s">
        <v>658</v>
      </c>
      <c r="L2658">
        <v>302470</v>
      </c>
      <c r="M2658" s="114" t="s">
        <v>2578</v>
      </c>
      <c r="N2658" s="114" t="s">
        <v>658</v>
      </c>
      <c r="V2658" s="114" t="s">
        <v>2780</v>
      </c>
      <c r="W2658">
        <v>303270</v>
      </c>
    </row>
    <row r="2659" spans="7:23" ht="12.75">
      <c r="G2659">
        <v>303014</v>
      </c>
      <c r="H2659" s="114" t="s">
        <v>2720</v>
      </c>
      <c r="I2659" s="114" t="s">
        <v>658</v>
      </c>
      <c r="L2659">
        <v>302473</v>
      </c>
      <c r="M2659" s="114" t="s">
        <v>902</v>
      </c>
      <c r="N2659" s="114" t="s">
        <v>677</v>
      </c>
      <c r="V2659" s="114" t="s">
        <v>2781</v>
      </c>
      <c r="W2659">
        <v>303266</v>
      </c>
    </row>
    <row r="2660" spans="7:23" ht="12.75">
      <c r="G2660">
        <v>418073</v>
      </c>
      <c r="H2660" s="114" t="s">
        <v>5237</v>
      </c>
      <c r="I2660" s="114" t="s">
        <v>658</v>
      </c>
      <c r="L2660">
        <v>302474</v>
      </c>
      <c r="M2660" s="114" t="s">
        <v>2577</v>
      </c>
      <c r="N2660" s="114" t="s">
        <v>658</v>
      </c>
      <c r="V2660" s="114" t="s">
        <v>2782</v>
      </c>
      <c r="W2660">
        <v>303262</v>
      </c>
    </row>
    <row r="2661" spans="7:23" ht="12.75">
      <c r="G2661">
        <v>418069</v>
      </c>
      <c r="H2661" s="114" t="s">
        <v>5238</v>
      </c>
      <c r="I2661" s="114" t="s">
        <v>658</v>
      </c>
      <c r="L2661">
        <v>302477</v>
      </c>
      <c r="M2661" s="114" t="s">
        <v>437</v>
      </c>
      <c r="N2661" s="114" t="s">
        <v>677</v>
      </c>
      <c r="V2661" s="114" t="s">
        <v>2783</v>
      </c>
      <c r="W2661">
        <v>303258</v>
      </c>
    </row>
    <row r="2662" spans="7:23" ht="12.75">
      <c r="G2662">
        <v>420074</v>
      </c>
      <c r="H2662" s="114" t="s">
        <v>5239</v>
      </c>
      <c r="I2662" s="114" t="s">
        <v>658</v>
      </c>
      <c r="L2662">
        <v>302478</v>
      </c>
      <c r="M2662" s="114" t="s">
        <v>2576</v>
      </c>
      <c r="N2662" s="114" t="s">
        <v>658</v>
      </c>
      <c r="V2662" s="114" t="s">
        <v>2784</v>
      </c>
      <c r="W2662">
        <v>303254</v>
      </c>
    </row>
    <row r="2663" spans="7:23" ht="12.75">
      <c r="G2663">
        <v>420070</v>
      </c>
      <c r="H2663" s="114" t="s">
        <v>5240</v>
      </c>
      <c r="I2663" s="114" t="s">
        <v>658</v>
      </c>
      <c r="L2663">
        <v>302481</v>
      </c>
      <c r="M2663" s="114" t="s">
        <v>901</v>
      </c>
      <c r="N2663" s="114" t="s">
        <v>677</v>
      </c>
      <c r="V2663" s="114" t="s">
        <v>5246</v>
      </c>
      <c r="W2663">
        <v>362066</v>
      </c>
    </row>
    <row r="2664" spans="7:23" ht="12.75">
      <c r="G2664">
        <v>24524</v>
      </c>
      <c r="H2664" s="114" t="s">
        <v>2721</v>
      </c>
      <c r="I2664" s="114" t="s">
        <v>658</v>
      </c>
      <c r="L2664">
        <v>302482</v>
      </c>
      <c r="M2664" s="114" t="s">
        <v>2575</v>
      </c>
      <c r="N2664" s="114" t="s">
        <v>658</v>
      </c>
      <c r="V2664" s="114" t="s">
        <v>2785</v>
      </c>
      <c r="W2664">
        <v>303250</v>
      </c>
    </row>
    <row r="2665" spans="7:23" ht="12.75">
      <c r="G2665">
        <v>303054</v>
      </c>
      <c r="H2665" s="114" t="s">
        <v>2722</v>
      </c>
      <c r="I2665" s="114" t="s">
        <v>658</v>
      </c>
      <c r="L2665">
        <v>302485</v>
      </c>
      <c r="M2665" s="114" t="s">
        <v>436</v>
      </c>
      <c r="N2665" s="114" t="s">
        <v>677</v>
      </c>
      <c r="V2665" s="114" t="s">
        <v>2786</v>
      </c>
      <c r="W2665">
        <v>303246</v>
      </c>
    </row>
    <row r="2666" spans="7:23" ht="12.75">
      <c r="G2666">
        <v>303050</v>
      </c>
      <c r="H2666" s="114" t="s">
        <v>2723</v>
      </c>
      <c r="I2666" s="114" t="s">
        <v>658</v>
      </c>
      <c r="L2666">
        <v>302486</v>
      </c>
      <c r="M2666" s="114" t="s">
        <v>2574</v>
      </c>
      <c r="N2666" s="114" t="s">
        <v>658</v>
      </c>
      <c r="V2666" s="114" t="s">
        <v>2787</v>
      </c>
      <c r="W2666">
        <v>303242</v>
      </c>
    </row>
    <row r="2667" spans="7:23" ht="12.75">
      <c r="G2667">
        <v>303046</v>
      </c>
      <c r="H2667" s="114" t="s">
        <v>2724</v>
      </c>
      <c r="I2667" s="114" t="s">
        <v>658</v>
      </c>
      <c r="L2667">
        <v>302489</v>
      </c>
      <c r="M2667" s="114" t="s">
        <v>900</v>
      </c>
      <c r="N2667" s="114" t="s">
        <v>677</v>
      </c>
      <c r="V2667" s="114" t="s">
        <v>2788</v>
      </c>
      <c r="W2667">
        <v>303238</v>
      </c>
    </row>
    <row r="2668" spans="7:23" ht="12.75">
      <c r="G2668">
        <v>303042</v>
      </c>
      <c r="H2668" s="114" t="s">
        <v>2725</v>
      </c>
      <c r="I2668" s="114" t="s">
        <v>658</v>
      </c>
      <c r="L2668">
        <v>302490</v>
      </c>
      <c r="M2668" s="114" t="s">
        <v>2573</v>
      </c>
      <c r="N2668" s="114" t="s">
        <v>658</v>
      </c>
      <c r="V2668" s="114" t="s">
        <v>2789</v>
      </c>
      <c r="W2668">
        <v>303234</v>
      </c>
    </row>
    <row r="2669" spans="7:23" ht="12.75">
      <c r="G2669">
        <v>303038</v>
      </c>
      <c r="H2669" s="114" t="s">
        <v>2726</v>
      </c>
      <c r="I2669" s="114" t="s">
        <v>658</v>
      </c>
      <c r="L2669">
        <v>302493</v>
      </c>
      <c r="M2669" s="114" t="s">
        <v>322</v>
      </c>
      <c r="N2669" s="114" t="s">
        <v>677</v>
      </c>
      <c r="V2669" s="114" t="s">
        <v>2790</v>
      </c>
      <c r="W2669">
        <v>303230</v>
      </c>
    </row>
    <row r="2670" spans="7:23" ht="12.75">
      <c r="G2670">
        <v>303034</v>
      </c>
      <c r="H2670" s="114" t="s">
        <v>2727</v>
      </c>
      <c r="I2670" s="114" t="s">
        <v>658</v>
      </c>
      <c r="L2670">
        <v>302494</v>
      </c>
      <c r="M2670" s="114" t="s">
        <v>2572</v>
      </c>
      <c r="N2670" s="114" t="s">
        <v>658</v>
      </c>
      <c r="V2670" s="114" t="s">
        <v>2791</v>
      </c>
      <c r="W2670">
        <v>303226</v>
      </c>
    </row>
    <row r="2671" spans="7:23" ht="12.75">
      <c r="G2671">
        <v>24525</v>
      </c>
      <c r="H2671" s="114" t="s">
        <v>2728</v>
      </c>
      <c r="I2671" s="114" t="s">
        <v>658</v>
      </c>
      <c r="L2671">
        <v>302497</v>
      </c>
      <c r="M2671" s="114" t="s">
        <v>321</v>
      </c>
      <c r="N2671" s="114" t="s">
        <v>677</v>
      </c>
      <c r="V2671" s="114" t="s">
        <v>2792</v>
      </c>
      <c r="W2671">
        <v>303222</v>
      </c>
    </row>
    <row r="2672" spans="7:23" ht="12.75">
      <c r="G2672">
        <v>303070</v>
      </c>
      <c r="H2672" s="114" t="s">
        <v>2729</v>
      </c>
      <c r="I2672" s="114" t="s">
        <v>658</v>
      </c>
      <c r="L2672">
        <v>302498</v>
      </c>
      <c r="M2672" s="114" t="s">
        <v>2571</v>
      </c>
      <c r="N2672" s="114" t="s">
        <v>658</v>
      </c>
      <c r="V2672" s="114" t="s">
        <v>2793</v>
      </c>
      <c r="W2672">
        <v>303218</v>
      </c>
    </row>
    <row r="2673" spans="7:23" ht="12.75">
      <c r="G2673">
        <v>303066</v>
      </c>
      <c r="H2673" s="114" t="s">
        <v>2730</v>
      </c>
      <c r="I2673" s="114" t="s">
        <v>658</v>
      </c>
      <c r="L2673">
        <v>302501</v>
      </c>
      <c r="M2673" s="114" t="s">
        <v>96</v>
      </c>
      <c r="N2673" s="114" t="s">
        <v>677</v>
      </c>
      <c r="V2673" s="114" t="s">
        <v>2794</v>
      </c>
      <c r="W2673">
        <v>303214</v>
      </c>
    </row>
    <row r="2674" spans="7:23" ht="12.75">
      <c r="G2674">
        <v>303062</v>
      </c>
      <c r="H2674" s="114" t="s">
        <v>2731</v>
      </c>
      <c r="I2674" s="114" t="s">
        <v>658</v>
      </c>
      <c r="L2674">
        <v>302502</v>
      </c>
      <c r="M2674" s="114" t="s">
        <v>2570</v>
      </c>
      <c r="N2674" s="114" t="s">
        <v>658</v>
      </c>
      <c r="V2674" s="114" t="s">
        <v>2795</v>
      </c>
      <c r="W2674">
        <v>303210</v>
      </c>
    </row>
    <row r="2675" spans="7:23" ht="12.75">
      <c r="G2675">
        <v>363480</v>
      </c>
      <c r="H2675" s="114" t="s">
        <v>5241</v>
      </c>
      <c r="I2675" s="114" t="s">
        <v>658</v>
      </c>
      <c r="L2675">
        <v>302505</v>
      </c>
      <c r="M2675" s="114" t="s">
        <v>899</v>
      </c>
      <c r="N2675" s="114" t="s">
        <v>677</v>
      </c>
      <c r="V2675" s="114" t="s">
        <v>2796</v>
      </c>
      <c r="W2675">
        <v>303206</v>
      </c>
    </row>
    <row r="2676" spans="7:23" ht="12.75">
      <c r="G2676">
        <v>303058</v>
      </c>
      <c r="H2676" s="114" t="s">
        <v>2732</v>
      </c>
      <c r="I2676" s="114" t="s">
        <v>658</v>
      </c>
      <c r="L2676">
        <v>302506</v>
      </c>
      <c r="M2676" s="114" t="s">
        <v>2569</v>
      </c>
      <c r="N2676" s="114" t="s">
        <v>658</v>
      </c>
      <c r="V2676" s="114" t="s">
        <v>2797</v>
      </c>
      <c r="W2676">
        <v>303202</v>
      </c>
    </row>
    <row r="2677" spans="7:23" ht="12.75">
      <c r="G2677">
        <v>24526</v>
      </c>
      <c r="H2677" s="114" t="s">
        <v>2733</v>
      </c>
      <c r="I2677" s="114" t="s">
        <v>658</v>
      </c>
      <c r="L2677">
        <v>302509</v>
      </c>
      <c r="M2677" s="114" t="s">
        <v>898</v>
      </c>
      <c r="N2677" s="114" t="s">
        <v>677</v>
      </c>
      <c r="V2677" s="114" t="s">
        <v>2798</v>
      </c>
      <c r="W2677">
        <v>303198</v>
      </c>
    </row>
    <row r="2678" spans="7:23" ht="12.75">
      <c r="G2678">
        <v>303086</v>
      </c>
      <c r="H2678" s="114" t="s">
        <v>2734</v>
      </c>
      <c r="I2678" s="114" t="s">
        <v>658</v>
      </c>
      <c r="L2678">
        <v>302510</v>
      </c>
      <c r="M2678" s="114" t="s">
        <v>2568</v>
      </c>
      <c r="N2678" s="114" t="s">
        <v>658</v>
      </c>
      <c r="V2678" s="114" t="s">
        <v>2799</v>
      </c>
      <c r="W2678">
        <v>303194</v>
      </c>
    </row>
    <row r="2679" spans="7:23" ht="12.75">
      <c r="G2679">
        <v>303082</v>
      </c>
      <c r="H2679" s="114" t="s">
        <v>2735</v>
      </c>
      <c r="I2679" s="114" t="s">
        <v>658</v>
      </c>
      <c r="L2679">
        <v>302513</v>
      </c>
      <c r="M2679" s="114" t="s">
        <v>305</v>
      </c>
      <c r="N2679" s="114" t="s">
        <v>677</v>
      </c>
      <c r="V2679" s="114" t="s">
        <v>2800</v>
      </c>
      <c r="W2679">
        <v>303382</v>
      </c>
    </row>
    <row r="2680" spans="7:23" ht="12.75">
      <c r="G2680">
        <v>303078</v>
      </c>
      <c r="H2680" s="114" t="s">
        <v>2736</v>
      </c>
      <c r="I2680" s="114" t="s">
        <v>658</v>
      </c>
      <c r="L2680">
        <v>302514</v>
      </c>
      <c r="M2680" s="114" t="s">
        <v>2567</v>
      </c>
      <c r="N2680" s="114" t="s">
        <v>658</v>
      </c>
      <c r="V2680" s="114" t="s">
        <v>2801</v>
      </c>
      <c r="W2680">
        <v>303378</v>
      </c>
    </row>
    <row r="2681" spans="7:23" ht="12.75">
      <c r="G2681">
        <v>303074</v>
      </c>
      <c r="H2681" s="114" t="s">
        <v>2737</v>
      </c>
      <c r="I2681" s="114" t="s">
        <v>658</v>
      </c>
      <c r="L2681">
        <v>302517</v>
      </c>
      <c r="M2681" s="114" t="s">
        <v>94</v>
      </c>
      <c r="N2681" s="114" t="s">
        <v>677</v>
      </c>
      <c r="V2681" s="114" t="s">
        <v>2802</v>
      </c>
      <c r="W2681">
        <v>303374</v>
      </c>
    </row>
    <row r="2682" spans="7:23" ht="12.75">
      <c r="G2682">
        <v>24527</v>
      </c>
      <c r="H2682" s="114" t="s">
        <v>2738</v>
      </c>
      <c r="I2682" s="114" t="s">
        <v>658</v>
      </c>
      <c r="L2682">
        <v>302518</v>
      </c>
      <c r="M2682" s="114" t="s">
        <v>2566</v>
      </c>
      <c r="N2682" s="114" t="s">
        <v>658</v>
      </c>
      <c r="V2682" s="114" t="s">
        <v>2803</v>
      </c>
      <c r="W2682">
        <v>303370</v>
      </c>
    </row>
    <row r="2683" spans="7:23" ht="12.75">
      <c r="G2683">
        <v>303090</v>
      </c>
      <c r="H2683" s="114" t="s">
        <v>2739</v>
      </c>
      <c r="I2683" s="114" t="s">
        <v>658</v>
      </c>
      <c r="L2683">
        <v>302521</v>
      </c>
      <c r="M2683" s="114" t="s">
        <v>92</v>
      </c>
      <c r="N2683" s="114" t="s">
        <v>677</v>
      </c>
      <c r="V2683" s="114" t="s">
        <v>2804</v>
      </c>
      <c r="W2683">
        <v>303366</v>
      </c>
    </row>
    <row r="2684" spans="7:23" ht="12.75">
      <c r="G2684">
        <v>24528</v>
      </c>
      <c r="H2684" s="114" t="s">
        <v>2740</v>
      </c>
      <c r="I2684" s="114" t="s">
        <v>658</v>
      </c>
      <c r="L2684">
        <v>302522</v>
      </c>
      <c r="M2684" s="114" t="s">
        <v>2565</v>
      </c>
      <c r="N2684" s="114" t="s">
        <v>658</v>
      </c>
      <c r="V2684" s="114" t="s">
        <v>2805</v>
      </c>
      <c r="W2684">
        <v>303362</v>
      </c>
    </row>
    <row r="2685" spans="7:23" ht="12.75">
      <c r="G2685">
        <v>303146</v>
      </c>
      <c r="H2685" s="114" t="s">
        <v>2741</v>
      </c>
      <c r="I2685" s="114" t="s">
        <v>658</v>
      </c>
      <c r="L2685">
        <v>302525</v>
      </c>
      <c r="M2685" s="114" t="s">
        <v>897</v>
      </c>
      <c r="N2685" s="114" t="s">
        <v>677</v>
      </c>
      <c r="V2685" s="114" t="s">
        <v>2806</v>
      </c>
      <c r="W2685">
        <v>303358</v>
      </c>
    </row>
    <row r="2686" spans="7:23" ht="12.75">
      <c r="G2686">
        <v>303142</v>
      </c>
      <c r="H2686" s="114" t="s">
        <v>2742</v>
      </c>
      <c r="I2686" s="114" t="s">
        <v>658</v>
      </c>
      <c r="L2686">
        <v>302526</v>
      </c>
      <c r="M2686" s="114" t="s">
        <v>2564</v>
      </c>
      <c r="N2686" s="114" t="s">
        <v>658</v>
      </c>
      <c r="V2686" s="114" t="s">
        <v>2807</v>
      </c>
      <c r="W2686">
        <v>303354</v>
      </c>
    </row>
    <row r="2687" spans="7:23" ht="12.75">
      <c r="G2687">
        <v>399667</v>
      </c>
      <c r="H2687" s="114" t="s">
        <v>5242</v>
      </c>
      <c r="I2687" s="114" t="s">
        <v>658</v>
      </c>
      <c r="L2687">
        <v>302529</v>
      </c>
      <c r="M2687" s="114" t="s">
        <v>473</v>
      </c>
      <c r="N2687" s="114" t="s">
        <v>677</v>
      </c>
      <c r="V2687" s="114" t="s">
        <v>2808</v>
      </c>
      <c r="W2687">
        <v>303350</v>
      </c>
    </row>
    <row r="2688" spans="7:23" ht="12.75">
      <c r="G2688">
        <v>303138</v>
      </c>
      <c r="H2688" s="114" t="s">
        <v>2743</v>
      </c>
      <c r="I2688" s="114" t="s">
        <v>658</v>
      </c>
      <c r="L2688">
        <v>302530</v>
      </c>
      <c r="M2688" s="114" t="s">
        <v>2563</v>
      </c>
      <c r="N2688" s="114" t="s">
        <v>658</v>
      </c>
      <c r="V2688" s="114" t="s">
        <v>2809</v>
      </c>
      <c r="W2688">
        <v>303346</v>
      </c>
    </row>
    <row r="2689" spans="7:23" ht="12.75">
      <c r="G2689">
        <v>303134</v>
      </c>
      <c r="H2689" s="114" t="s">
        <v>2744</v>
      </c>
      <c r="I2689" s="114" t="s">
        <v>658</v>
      </c>
      <c r="L2689">
        <v>302533</v>
      </c>
      <c r="M2689" s="114" t="s">
        <v>278</v>
      </c>
      <c r="N2689" s="114" t="s">
        <v>677</v>
      </c>
      <c r="V2689" s="114" t="s">
        <v>2810</v>
      </c>
      <c r="W2689">
        <v>303342</v>
      </c>
    </row>
    <row r="2690" spans="7:23" ht="12.75">
      <c r="G2690">
        <v>303130</v>
      </c>
      <c r="H2690" s="114" t="s">
        <v>2745</v>
      </c>
      <c r="I2690" s="114" t="s">
        <v>658</v>
      </c>
      <c r="L2690">
        <v>302534</v>
      </c>
      <c r="M2690" s="114" t="s">
        <v>2562</v>
      </c>
      <c r="N2690" s="114" t="s">
        <v>658</v>
      </c>
      <c r="V2690" s="114" t="s">
        <v>2811</v>
      </c>
      <c r="W2690">
        <v>303338</v>
      </c>
    </row>
    <row r="2691" spans="7:23" ht="12.75">
      <c r="G2691">
        <v>303126</v>
      </c>
      <c r="H2691" s="114" t="s">
        <v>2746</v>
      </c>
      <c r="I2691" s="114" t="s">
        <v>658</v>
      </c>
      <c r="L2691">
        <v>302537</v>
      </c>
      <c r="M2691" s="114" t="s">
        <v>896</v>
      </c>
      <c r="N2691" s="114" t="s">
        <v>677</v>
      </c>
      <c r="V2691" s="114" t="s">
        <v>2812</v>
      </c>
      <c r="W2691">
        <v>303334</v>
      </c>
    </row>
    <row r="2692" spans="7:23" ht="12.75">
      <c r="G2692">
        <v>303122</v>
      </c>
      <c r="H2692" s="114" t="s">
        <v>2747</v>
      </c>
      <c r="I2692" s="114" t="s">
        <v>658</v>
      </c>
      <c r="L2692">
        <v>302538</v>
      </c>
      <c r="M2692" s="114" t="s">
        <v>2561</v>
      </c>
      <c r="N2692" s="114" t="s">
        <v>658</v>
      </c>
      <c r="V2692" s="114" t="s">
        <v>2813</v>
      </c>
      <c r="W2692">
        <v>303330</v>
      </c>
    </row>
    <row r="2693" spans="7:23" ht="12.75">
      <c r="G2693">
        <v>303118</v>
      </c>
      <c r="H2693" s="114" t="s">
        <v>2748</v>
      </c>
      <c r="I2693" s="114" t="s">
        <v>658</v>
      </c>
      <c r="L2693">
        <v>302541</v>
      </c>
      <c r="M2693" s="114" t="s">
        <v>250</v>
      </c>
      <c r="N2693" s="114" t="s">
        <v>677</v>
      </c>
      <c r="V2693" s="114" t="s">
        <v>2814</v>
      </c>
      <c r="W2693">
        <v>303326</v>
      </c>
    </row>
    <row r="2694" spans="7:23" ht="12.75">
      <c r="G2694">
        <v>303114</v>
      </c>
      <c r="H2694" s="114" t="s">
        <v>2749</v>
      </c>
      <c r="I2694" s="114" t="s">
        <v>658</v>
      </c>
      <c r="L2694">
        <v>302542</v>
      </c>
      <c r="M2694" s="114" t="s">
        <v>2560</v>
      </c>
      <c r="N2694" s="114" t="s">
        <v>658</v>
      </c>
      <c r="V2694" s="114" t="s">
        <v>2815</v>
      </c>
      <c r="W2694">
        <v>303322</v>
      </c>
    </row>
    <row r="2695" spans="7:23" ht="12.75">
      <c r="G2695">
        <v>303110</v>
      </c>
      <c r="H2695" s="114" t="s">
        <v>2750</v>
      </c>
      <c r="I2695" s="114" t="s">
        <v>658</v>
      </c>
      <c r="L2695">
        <v>302545</v>
      </c>
      <c r="M2695" s="114" t="s">
        <v>248</v>
      </c>
      <c r="N2695" s="114" t="s">
        <v>677</v>
      </c>
      <c r="V2695" s="114" t="s">
        <v>2816</v>
      </c>
      <c r="W2695">
        <v>303318</v>
      </c>
    </row>
    <row r="2696" spans="7:23" ht="12.75">
      <c r="G2696">
        <v>303106</v>
      </c>
      <c r="H2696" s="114" t="s">
        <v>2751</v>
      </c>
      <c r="I2696" s="114" t="s">
        <v>658</v>
      </c>
      <c r="L2696">
        <v>302546</v>
      </c>
      <c r="M2696" s="114" t="s">
        <v>2559</v>
      </c>
      <c r="N2696" s="114" t="s">
        <v>658</v>
      </c>
      <c r="V2696" s="114" t="s">
        <v>2817</v>
      </c>
      <c r="W2696">
        <v>303314</v>
      </c>
    </row>
    <row r="2697" spans="7:23" ht="12.75">
      <c r="G2697">
        <v>303102</v>
      </c>
      <c r="H2697" s="114" t="s">
        <v>2752</v>
      </c>
      <c r="I2697" s="114" t="s">
        <v>658</v>
      </c>
      <c r="L2697">
        <v>302549</v>
      </c>
      <c r="M2697" s="114" t="s">
        <v>246</v>
      </c>
      <c r="N2697" s="114" t="s">
        <v>677</v>
      </c>
      <c r="V2697" s="114" t="s">
        <v>2818</v>
      </c>
      <c r="W2697">
        <v>303310</v>
      </c>
    </row>
    <row r="2698" spans="7:23" ht="12.75">
      <c r="G2698">
        <v>416266</v>
      </c>
      <c r="H2698" s="114" t="s">
        <v>5243</v>
      </c>
      <c r="I2698" s="114" t="s">
        <v>658</v>
      </c>
      <c r="L2698">
        <v>302550</v>
      </c>
      <c r="M2698" s="114" t="s">
        <v>2590</v>
      </c>
      <c r="N2698" s="114" t="s">
        <v>658</v>
      </c>
      <c r="V2698" s="114" t="s">
        <v>5247</v>
      </c>
      <c r="W2698">
        <v>401067</v>
      </c>
    </row>
    <row r="2699" spans="7:23" ht="12.75">
      <c r="G2699">
        <v>303098</v>
      </c>
      <c r="H2699" s="114" t="s">
        <v>2753</v>
      </c>
      <c r="I2699" s="114" t="s">
        <v>658</v>
      </c>
      <c r="L2699">
        <v>302553</v>
      </c>
      <c r="M2699" s="114" t="s">
        <v>362</v>
      </c>
      <c r="N2699" s="114" t="s">
        <v>677</v>
      </c>
      <c r="V2699" s="114" t="s">
        <v>2819</v>
      </c>
      <c r="W2699">
        <v>303306</v>
      </c>
    </row>
    <row r="2700" spans="7:23" ht="12.75">
      <c r="G2700">
        <v>415666</v>
      </c>
      <c r="H2700" s="114" t="s">
        <v>5244</v>
      </c>
      <c r="I2700" s="114" t="s">
        <v>658</v>
      </c>
      <c r="L2700">
        <v>302554</v>
      </c>
      <c r="M2700" s="114" t="s">
        <v>2589</v>
      </c>
      <c r="N2700" s="114" t="s">
        <v>658</v>
      </c>
      <c r="V2700" s="114" t="s">
        <v>2820</v>
      </c>
      <c r="W2700">
        <v>303302</v>
      </c>
    </row>
    <row r="2701" spans="7:23" ht="12.75">
      <c r="G2701">
        <v>303094</v>
      </c>
      <c r="H2701" s="114" t="s">
        <v>2754</v>
      </c>
      <c r="I2701" s="114" t="s">
        <v>658</v>
      </c>
      <c r="L2701">
        <v>302557</v>
      </c>
      <c r="M2701" s="114" t="s">
        <v>907</v>
      </c>
      <c r="N2701" s="114" t="s">
        <v>677</v>
      </c>
      <c r="V2701" s="114" t="s">
        <v>2821</v>
      </c>
      <c r="W2701">
        <v>303298</v>
      </c>
    </row>
    <row r="2702" spans="7:23" ht="12.75">
      <c r="G2702">
        <v>24529</v>
      </c>
      <c r="H2702" s="114" t="s">
        <v>2755</v>
      </c>
      <c r="I2702" s="114" t="s">
        <v>658</v>
      </c>
      <c r="L2702">
        <v>302558</v>
      </c>
      <c r="M2702" s="114" t="s">
        <v>2588</v>
      </c>
      <c r="N2702" s="114" t="s">
        <v>658</v>
      </c>
      <c r="V2702" s="114" t="s">
        <v>2822</v>
      </c>
      <c r="W2702">
        <v>303294</v>
      </c>
    </row>
    <row r="2703" spans="7:23" ht="12.75">
      <c r="G2703">
        <v>349269</v>
      </c>
      <c r="H2703" s="114" t="s">
        <v>4823</v>
      </c>
      <c r="I2703" s="114" t="s">
        <v>658</v>
      </c>
      <c r="L2703">
        <v>302561</v>
      </c>
      <c r="M2703" s="114" t="s">
        <v>100</v>
      </c>
      <c r="N2703" s="114" t="s">
        <v>677</v>
      </c>
      <c r="V2703" s="114" t="s">
        <v>2823</v>
      </c>
      <c r="W2703">
        <v>303290</v>
      </c>
    </row>
    <row r="2704" spans="7:23" ht="12.75">
      <c r="G2704">
        <v>24530</v>
      </c>
      <c r="H2704" s="114" t="s">
        <v>2756</v>
      </c>
      <c r="I2704" s="114" t="s">
        <v>658</v>
      </c>
      <c r="L2704">
        <v>302562</v>
      </c>
      <c r="M2704" s="114" t="s">
        <v>2587</v>
      </c>
      <c r="N2704" s="114" t="s">
        <v>658</v>
      </c>
      <c r="V2704" s="114" t="s">
        <v>2824</v>
      </c>
      <c r="W2704">
        <v>303478</v>
      </c>
    </row>
    <row r="2705" spans="7:23" ht="12.75">
      <c r="G2705">
        <v>303162</v>
      </c>
      <c r="H2705" s="114" t="s">
        <v>2757</v>
      </c>
      <c r="I2705" s="114" t="s">
        <v>658</v>
      </c>
      <c r="L2705">
        <v>302565</v>
      </c>
      <c r="M2705" s="114" t="s">
        <v>99</v>
      </c>
      <c r="N2705" s="114" t="s">
        <v>677</v>
      </c>
      <c r="V2705" s="114" t="s">
        <v>2825</v>
      </c>
      <c r="W2705">
        <v>303474</v>
      </c>
    </row>
    <row r="2706" spans="7:23" ht="12.75">
      <c r="G2706">
        <v>303158</v>
      </c>
      <c r="H2706" s="114" t="s">
        <v>2758</v>
      </c>
      <c r="I2706" s="114" t="s">
        <v>658</v>
      </c>
      <c r="L2706">
        <v>302566</v>
      </c>
      <c r="M2706" s="114" t="s">
        <v>2586</v>
      </c>
      <c r="N2706" s="114" t="s">
        <v>658</v>
      </c>
      <c r="V2706" s="114" t="s">
        <v>2826</v>
      </c>
      <c r="W2706">
        <v>303470</v>
      </c>
    </row>
    <row r="2707" spans="7:23" ht="12.75">
      <c r="G2707">
        <v>303154</v>
      </c>
      <c r="H2707" s="114" t="s">
        <v>2759</v>
      </c>
      <c r="I2707" s="114" t="s">
        <v>658</v>
      </c>
      <c r="L2707">
        <v>302569</v>
      </c>
      <c r="M2707" s="114" t="s">
        <v>325</v>
      </c>
      <c r="N2707" s="114" t="s">
        <v>677</v>
      </c>
      <c r="V2707" s="114" t="s">
        <v>2827</v>
      </c>
      <c r="W2707">
        <v>303466</v>
      </c>
    </row>
    <row r="2708" spans="7:23" ht="12.75">
      <c r="G2708">
        <v>303150</v>
      </c>
      <c r="H2708" s="114" t="s">
        <v>2760</v>
      </c>
      <c r="I2708" s="114" t="s">
        <v>658</v>
      </c>
      <c r="L2708">
        <v>302570</v>
      </c>
      <c r="M2708" s="114" t="s">
        <v>2585</v>
      </c>
      <c r="N2708" s="114" t="s">
        <v>658</v>
      </c>
      <c r="V2708" s="114" t="s">
        <v>2828</v>
      </c>
      <c r="W2708">
        <v>303462</v>
      </c>
    </row>
    <row r="2709" spans="7:23" ht="12.75">
      <c r="G2709">
        <v>24531</v>
      </c>
      <c r="H2709" s="114" t="s">
        <v>2761</v>
      </c>
      <c r="I2709" s="114" t="s">
        <v>658</v>
      </c>
      <c r="L2709">
        <v>302573</v>
      </c>
      <c r="M2709" s="114" t="s">
        <v>276</v>
      </c>
      <c r="N2709" s="114" t="s">
        <v>677</v>
      </c>
      <c r="V2709" s="114" t="s">
        <v>2829</v>
      </c>
      <c r="W2709">
        <v>303458</v>
      </c>
    </row>
    <row r="2710" spans="7:23" ht="12.75">
      <c r="G2710">
        <v>303174</v>
      </c>
      <c r="H2710" s="114" t="s">
        <v>2762</v>
      </c>
      <c r="I2710" s="114" t="s">
        <v>658</v>
      </c>
      <c r="L2710">
        <v>302574</v>
      </c>
      <c r="M2710" s="114" t="s">
        <v>2584</v>
      </c>
      <c r="N2710" s="114" t="s">
        <v>658</v>
      </c>
      <c r="V2710" s="114" t="s">
        <v>2830</v>
      </c>
      <c r="W2710">
        <v>303454</v>
      </c>
    </row>
    <row r="2711" spans="7:23" ht="12.75">
      <c r="G2711">
        <v>303170</v>
      </c>
      <c r="H2711" s="114" t="s">
        <v>2763</v>
      </c>
      <c r="I2711" s="114" t="s">
        <v>658</v>
      </c>
      <c r="L2711">
        <v>302577</v>
      </c>
      <c r="M2711" s="114" t="s">
        <v>906</v>
      </c>
      <c r="N2711" s="114" t="s">
        <v>677</v>
      </c>
      <c r="V2711" s="114" t="s">
        <v>2831</v>
      </c>
      <c r="W2711">
        <v>303450</v>
      </c>
    </row>
    <row r="2712" spans="7:23" ht="12.75">
      <c r="G2712">
        <v>303166</v>
      </c>
      <c r="H2712" s="114" t="s">
        <v>2764</v>
      </c>
      <c r="I2712" s="114" t="s">
        <v>658</v>
      </c>
      <c r="L2712">
        <v>302578</v>
      </c>
      <c r="M2712" s="114" t="s">
        <v>2583</v>
      </c>
      <c r="N2712" s="114" t="s">
        <v>658</v>
      </c>
      <c r="V2712" s="114" t="s">
        <v>2832</v>
      </c>
      <c r="W2712">
        <v>303446</v>
      </c>
    </row>
    <row r="2713" spans="7:23" ht="12.75">
      <c r="G2713">
        <v>24532</v>
      </c>
      <c r="H2713" s="114" t="s">
        <v>2765</v>
      </c>
      <c r="I2713" s="114" t="s">
        <v>658</v>
      </c>
      <c r="L2713">
        <v>302581</v>
      </c>
      <c r="M2713" s="114" t="s">
        <v>905</v>
      </c>
      <c r="N2713" s="114" t="s">
        <v>677</v>
      </c>
      <c r="V2713" s="114" t="s">
        <v>2833</v>
      </c>
      <c r="W2713">
        <v>303442</v>
      </c>
    </row>
    <row r="2714" spans="7:23" ht="12.75">
      <c r="G2714">
        <v>24533</v>
      </c>
      <c r="H2714" s="114" t="s">
        <v>2766</v>
      </c>
      <c r="I2714" s="114" t="s">
        <v>658</v>
      </c>
      <c r="L2714">
        <v>302582</v>
      </c>
      <c r="M2714" s="114" t="s">
        <v>2596</v>
      </c>
      <c r="N2714" s="114" t="s">
        <v>658</v>
      </c>
      <c r="V2714" s="114" t="s">
        <v>2834</v>
      </c>
      <c r="W2714">
        <v>303438</v>
      </c>
    </row>
    <row r="2715" spans="7:23" ht="12.75">
      <c r="G2715">
        <v>24534</v>
      </c>
      <c r="H2715" s="114" t="s">
        <v>2767</v>
      </c>
      <c r="I2715" s="114" t="s">
        <v>658</v>
      </c>
      <c r="L2715">
        <v>302585</v>
      </c>
      <c r="M2715" s="114" t="s">
        <v>506</v>
      </c>
      <c r="N2715" s="114" t="s">
        <v>677</v>
      </c>
      <c r="V2715" s="114" t="s">
        <v>2835</v>
      </c>
      <c r="W2715">
        <v>303434</v>
      </c>
    </row>
    <row r="2716" spans="7:23" ht="12.75">
      <c r="G2716">
        <v>303178</v>
      </c>
      <c r="H2716" s="114" t="s">
        <v>2768</v>
      </c>
      <c r="I2716" s="114" t="s">
        <v>658</v>
      </c>
      <c r="L2716">
        <v>302586</v>
      </c>
      <c r="M2716" s="114" t="s">
        <v>2595</v>
      </c>
      <c r="N2716" s="114" t="s">
        <v>658</v>
      </c>
      <c r="V2716" s="114" t="s">
        <v>2836</v>
      </c>
      <c r="W2716">
        <v>303430</v>
      </c>
    </row>
    <row r="2717" spans="7:23" ht="12.75">
      <c r="G2717">
        <v>303182</v>
      </c>
      <c r="H2717" s="114" t="s">
        <v>2769</v>
      </c>
      <c r="I2717" s="114" t="s">
        <v>658</v>
      </c>
      <c r="L2717">
        <v>302589</v>
      </c>
      <c r="M2717" s="114" t="s">
        <v>101</v>
      </c>
      <c r="N2717" s="114" t="s">
        <v>677</v>
      </c>
      <c r="V2717" s="114" t="s">
        <v>2837</v>
      </c>
      <c r="W2717">
        <v>303426</v>
      </c>
    </row>
    <row r="2718" spans="7:23" ht="12.75">
      <c r="G2718">
        <v>24535</v>
      </c>
      <c r="H2718" s="114" t="s">
        <v>2770</v>
      </c>
      <c r="I2718" s="114" t="s">
        <v>658</v>
      </c>
      <c r="L2718">
        <v>302590</v>
      </c>
      <c r="M2718" s="114" t="s">
        <v>2594</v>
      </c>
      <c r="N2718" s="114" t="s">
        <v>658</v>
      </c>
      <c r="V2718" s="114" t="s">
        <v>2838</v>
      </c>
      <c r="W2718">
        <v>303422</v>
      </c>
    </row>
    <row r="2719" spans="7:23" ht="12.75">
      <c r="G2719">
        <v>24536</v>
      </c>
      <c r="H2719" s="114" t="s">
        <v>2771</v>
      </c>
      <c r="I2719" s="114" t="s">
        <v>658</v>
      </c>
      <c r="L2719">
        <v>302593</v>
      </c>
      <c r="M2719" s="114" t="s">
        <v>408</v>
      </c>
      <c r="N2719" s="114" t="s">
        <v>677</v>
      </c>
      <c r="V2719" s="114" t="s">
        <v>2839</v>
      </c>
      <c r="W2719">
        <v>303418</v>
      </c>
    </row>
    <row r="2720" spans="7:23" ht="12.75">
      <c r="G2720">
        <v>24537</v>
      </c>
      <c r="H2720" s="114" t="s">
        <v>2772</v>
      </c>
      <c r="I2720" s="114" t="s">
        <v>658</v>
      </c>
      <c r="L2720">
        <v>302594</v>
      </c>
      <c r="M2720" s="114" t="s">
        <v>2593</v>
      </c>
      <c r="N2720" s="114" t="s">
        <v>658</v>
      </c>
      <c r="V2720" s="114" t="s">
        <v>2840</v>
      </c>
      <c r="W2720">
        <v>303414</v>
      </c>
    </row>
    <row r="2721" spans="7:23" ht="12.75">
      <c r="G2721">
        <v>303190</v>
      </c>
      <c r="H2721" s="114" t="s">
        <v>2773</v>
      </c>
      <c r="I2721" s="114" t="s">
        <v>658</v>
      </c>
      <c r="L2721">
        <v>302597</v>
      </c>
      <c r="M2721" s="114" t="s">
        <v>407</v>
      </c>
      <c r="N2721" s="114" t="s">
        <v>677</v>
      </c>
      <c r="V2721" s="114" t="s">
        <v>2841</v>
      </c>
      <c r="W2721">
        <v>303410</v>
      </c>
    </row>
    <row r="2722" spans="7:23" ht="12.75">
      <c r="G2722">
        <v>416668</v>
      </c>
      <c r="H2722" s="114" t="s">
        <v>5245</v>
      </c>
      <c r="I2722" s="114" t="s">
        <v>658</v>
      </c>
      <c r="L2722">
        <v>302598</v>
      </c>
      <c r="M2722" s="114" t="s">
        <v>2603</v>
      </c>
      <c r="N2722" s="114" t="s">
        <v>658</v>
      </c>
      <c r="V2722" s="114" t="s">
        <v>2842</v>
      </c>
      <c r="W2722">
        <v>303406</v>
      </c>
    </row>
    <row r="2723" spans="7:23" ht="12.75">
      <c r="G2723">
        <v>303186</v>
      </c>
      <c r="H2723" s="114" t="s">
        <v>2774</v>
      </c>
      <c r="I2723" s="114" t="s">
        <v>658</v>
      </c>
      <c r="L2723">
        <v>302601</v>
      </c>
      <c r="M2723" s="114" t="s">
        <v>914</v>
      </c>
      <c r="N2723" s="114" t="s">
        <v>677</v>
      </c>
      <c r="V2723" s="114" t="s">
        <v>2843</v>
      </c>
      <c r="W2723">
        <v>303402</v>
      </c>
    </row>
    <row r="2724" spans="7:23" ht="12.75">
      <c r="G2724">
        <v>24538</v>
      </c>
      <c r="H2724" s="114" t="s">
        <v>2775</v>
      </c>
      <c r="I2724" s="114" t="s">
        <v>658</v>
      </c>
      <c r="L2724">
        <v>302602</v>
      </c>
      <c r="M2724" s="114" t="s">
        <v>2602</v>
      </c>
      <c r="N2724" s="114" t="s">
        <v>658</v>
      </c>
      <c r="V2724" s="114" t="s">
        <v>2844</v>
      </c>
      <c r="W2724">
        <v>303398</v>
      </c>
    </row>
    <row r="2725" spans="7:23" ht="12.75">
      <c r="G2725">
        <v>303286</v>
      </c>
      <c r="H2725" s="114" t="s">
        <v>2776</v>
      </c>
      <c r="I2725" s="114" t="s">
        <v>658</v>
      </c>
      <c r="L2725">
        <v>302605</v>
      </c>
      <c r="M2725" s="114" t="s">
        <v>386</v>
      </c>
      <c r="N2725" s="114" t="s">
        <v>677</v>
      </c>
      <c r="V2725" s="114" t="s">
        <v>2845</v>
      </c>
      <c r="W2725">
        <v>303394</v>
      </c>
    </row>
    <row r="2726" spans="7:23" ht="12.75">
      <c r="G2726">
        <v>303282</v>
      </c>
      <c r="H2726" s="114" t="s">
        <v>2777</v>
      </c>
      <c r="I2726" s="114" t="s">
        <v>658</v>
      </c>
      <c r="L2726">
        <v>302606</v>
      </c>
      <c r="M2726" s="114" t="s">
        <v>2601</v>
      </c>
      <c r="N2726" s="114" t="s">
        <v>658</v>
      </c>
      <c r="V2726" s="114" t="s">
        <v>2846</v>
      </c>
      <c r="W2726">
        <v>303390</v>
      </c>
    </row>
    <row r="2727" spans="7:23" ht="12.75">
      <c r="G2727">
        <v>303278</v>
      </c>
      <c r="H2727" s="114" t="s">
        <v>2778</v>
      </c>
      <c r="I2727" s="114" t="s">
        <v>658</v>
      </c>
      <c r="L2727">
        <v>302609</v>
      </c>
      <c r="M2727" s="114" t="s">
        <v>394</v>
      </c>
      <c r="N2727" s="114" t="s">
        <v>677</v>
      </c>
      <c r="V2727" s="114" t="s">
        <v>2847</v>
      </c>
      <c r="W2727">
        <v>303386</v>
      </c>
    </row>
    <row r="2728" spans="7:23" ht="12.75">
      <c r="G2728">
        <v>303274</v>
      </c>
      <c r="H2728" s="114" t="s">
        <v>2779</v>
      </c>
      <c r="I2728" s="114" t="s">
        <v>658</v>
      </c>
      <c r="L2728">
        <v>302610</v>
      </c>
      <c r="M2728" s="114" t="s">
        <v>2620</v>
      </c>
      <c r="N2728" s="114" t="s">
        <v>658</v>
      </c>
      <c r="V2728" s="114" t="s">
        <v>2848</v>
      </c>
      <c r="W2728">
        <v>303574</v>
      </c>
    </row>
    <row r="2729" spans="7:23" ht="12.75">
      <c r="G2729">
        <v>303270</v>
      </c>
      <c r="H2729" s="114" t="s">
        <v>2780</v>
      </c>
      <c r="I2729" s="114" t="s">
        <v>658</v>
      </c>
      <c r="L2729">
        <v>302613</v>
      </c>
      <c r="M2729" s="114" t="s">
        <v>921</v>
      </c>
      <c r="N2729" s="114" t="s">
        <v>677</v>
      </c>
      <c r="V2729" s="114" t="s">
        <v>2849</v>
      </c>
      <c r="W2729">
        <v>303570</v>
      </c>
    </row>
    <row r="2730" spans="7:23" ht="12.75">
      <c r="G2730">
        <v>303266</v>
      </c>
      <c r="H2730" s="114" t="s">
        <v>2781</v>
      </c>
      <c r="I2730" s="114" t="s">
        <v>658</v>
      </c>
      <c r="L2730">
        <v>302614</v>
      </c>
      <c r="M2730" s="114" t="s">
        <v>2619</v>
      </c>
      <c r="N2730" s="114" t="s">
        <v>658</v>
      </c>
      <c r="V2730" s="114" t="s">
        <v>2850</v>
      </c>
      <c r="W2730">
        <v>303566</v>
      </c>
    </row>
    <row r="2731" spans="7:23" ht="12.75">
      <c r="G2731">
        <v>303262</v>
      </c>
      <c r="H2731" s="114" t="s">
        <v>2782</v>
      </c>
      <c r="I2731" s="114" t="s">
        <v>658</v>
      </c>
      <c r="L2731">
        <v>302617</v>
      </c>
      <c r="M2731" s="114" t="s">
        <v>104</v>
      </c>
      <c r="N2731" s="114" t="s">
        <v>677</v>
      </c>
      <c r="V2731" s="114" t="s">
        <v>2851</v>
      </c>
      <c r="W2731">
        <v>303562</v>
      </c>
    </row>
    <row r="2732" spans="7:23" ht="12.75">
      <c r="G2732">
        <v>303258</v>
      </c>
      <c r="H2732" s="114" t="s">
        <v>2783</v>
      </c>
      <c r="I2732" s="114" t="s">
        <v>658</v>
      </c>
      <c r="L2732">
        <v>302618</v>
      </c>
      <c r="M2732" s="114" t="s">
        <v>2618</v>
      </c>
      <c r="N2732" s="114" t="s">
        <v>658</v>
      </c>
      <c r="V2732" s="114" t="s">
        <v>2852</v>
      </c>
      <c r="W2732">
        <v>303558</v>
      </c>
    </row>
    <row r="2733" spans="7:23" ht="12.75">
      <c r="G2733">
        <v>303254</v>
      </c>
      <c r="H2733" s="114" t="s">
        <v>2784</v>
      </c>
      <c r="I2733" s="114" t="s">
        <v>658</v>
      </c>
      <c r="L2733">
        <v>302621</v>
      </c>
      <c r="M2733" s="114" t="s">
        <v>477</v>
      </c>
      <c r="N2733" s="114" t="s">
        <v>677</v>
      </c>
      <c r="V2733" s="114" t="s">
        <v>2853</v>
      </c>
      <c r="W2733">
        <v>303554</v>
      </c>
    </row>
    <row r="2734" spans="7:23" ht="12.75">
      <c r="G2734">
        <v>362066</v>
      </c>
      <c r="H2734" s="114" t="s">
        <v>5246</v>
      </c>
      <c r="I2734" s="114" t="s">
        <v>658</v>
      </c>
      <c r="L2734">
        <v>302622</v>
      </c>
      <c r="M2734" s="114" t="s">
        <v>2617</v>
      </c>
      <c r="N2734" s="114" t="s">
        <v>658</v>
      </c>
      <c r="V2734" s="114" t="s">
        <v>2854</v>
      </c>
      <c r="W2734">
        <v>303550</v>
      </c>
    </row>
    <row r="2735" spans="7:23" ht="12.75">
      <c r="G2735">
        <v>303250</v>
      </c>
      <c r="H2735" s="114" t="s">
        <v>2785</v>
      </c>
      <c r="I2735" s="114" t="s">
        <v>658</v>
      </c>
      <c r="L2735">
        <v>302625</v>
      </c>
      <c r="M2735" s="114" t="s">
        <v>256</v>
      </c>
      <c r="N2735" s="114" t="s">
        <v>677</v>
      </c>
      <c r="V2735" s="114" t="s">
        <v>2855</v>
      </c>
      <c r="W2735">
        <v>303546</v>
      </c>
    </row>
    <row r="2736" spans="7:23" ht="12.75">
      <c r="G2736">
        <v>303246</v>
      </c>
      <c r="H2736" s="114" t="s">
        <v>2786</v>
      </c>
      <c r="I2736" s="114" t="s">
        <v>658</v>
      </c>
      <c r="L2736">
        <v>302626</v>
      </c>
      <c r="M2736" s="114" t="s">
        <v>2616</v>
      </c>
      <c r="N2736" s="114" t="s">
        <v>658</v>
      </c>
      <c r="V2736" s="114" t="s">
        <v>2856</v>
      </c>
      <c r="W2736">
        <v>303542</v>
      </c>
    </row>
    <row r="2737" spans="7:23" ht="12.75">
      <c r="G2737">
        <v>303242</v>
      </c>
      <c r="H2737" s="114" t="s">
        <v>2787</v>
      </c>
      <c r="I2737" s="114" t="s">
        <v>658</v>
      </c>
      <c r="L2737">
        <v>302629</v>
      </c>
      <c r="M2737" s="114" t="s">
        <v>315</v>
      </c>
      <c r="N2737" s="114" t="s">
        <v>677</v>
      </c>
      <c r="V2737" s="114" t="s">
        <v>2857</v>
      </c>
      <c r="W2737">
        <v>303538</v>
      </c>
    </row>
    <row r="2738" spans="7:23" ht="12.75">
      <c r="G2738">
        <v>303238</v>
      </c>
      <c r="H2738" s="114" t="s">
        <v>2788</v>
      </c>
      <c r="I2738" s="114" t="s">
        <v>658</v>
      </c>
      <c r="L2738">
        <v>302630</v>
      </c>
      <c r="M2738" s="114" t="s">
        <v>2615</v>
      </c>
      <c r="N2738" s="114" t="s">
        <v>658</v>
      </c>
      <c r="V2738" s="114" t="s">
        <v>4743</v>
      </c>
      <c r="W2738">
        <v>325666</v>
      </c>
    </row>
    <row r="2739" spans="7:23" ht="12.75">
      <c r="G2739">
        <v>303234</v>
      </c>
      <c r="H2739" s="114" t="s">
        <v>2789</v>
      </c>
      <c r="I2739" s="114" t="s">
        <v>658</v>
      </c>
      <c r="L2739">
        <v>302633</v>
      </c>
      <c r="M2739" s="114" t="s">
        <v>920</v>
      </c>
      <c r="N2739" s="114" t="s">
        <v>677</v>
      </c>
      <c r="V2739" s="114" t="s">
        <v>5248</v>
      </c>
      <c r="W2739">
        <v>402268</v>
      </c>
    </row>
    <row r="2740" spans="7:23" ht="12.75">
      <c r="G2740">
        <v>303230</v>
      </c>
      <c r="H2740" s="114" t="s">
        <v>2790</v>
      </c>
      <c r="I2740" s="114" t="s">
        <v>658</v>
      </c>
      <c r="L2740">
        <v>302634</v>
      </c>
      <c r="M2740" s="114" t="s">
        <v>2614</v>
      </c>
      <c r="N2740" s="114" t="s">
        <v>658</v>
      </c>
      <c r="V2740" s="114" t="s">
        <v>5249</v>
      </c>
      <c r="W2740">
        <v>415267</v>
      </c>
    </row>
    <row r="2741" spans="7:23" ht="12.75">
      <c r="G2741">
        <v>303226</v>
      </c>
      <c r="H2741" s="114" t="s">
        <v>2791</v>
      </c>
      <c r="I2741" s="114" t="s">
        <v>658</v>
      </c>
      <c r="L2741">
        <v>302637</v>
      </c>
      <c r="M2741" s="114" t="s">
        <v>426</v>
      </c>
      <c r="N2741" s="114" t="s">
        <v>677</v>
      </c>
      <c r="V2741" s="114" t="s">
        <v>2858</v>
      </c>
      <c r="W2741">
        <v>303534</v>
      </c>
    </row>
    <row r="2742" spans="7:23" ht="12.75">
      <c r="G2742">
        <v>303222</v>
      </c>
      <c r="H2742" s="114" t="s">
        <v>2792</v>
      </c>
      <c r="I2742" s="114" t="s">
        <v>658</v>
      </c>
      <c r="L2742">
        <v>302638</v>
      </c>
      <c r="M2742" s="114" t="s">
        <v>2613</v>
      </c>
      <c r="N2742" s="114" t="s">
        <v>658</v>
      </c>
      <c r="V2742" s="114" t="s">
        <v>2859</v>
      </c>
      <c r="W2742">
        <v>303530</v>
      </c>
    </row>
    <row r="2743" spans="7:23" ht="12.75">
      <c r="G2743">
        <v>303218</v>
      </c>
      <c r="H2743" s="114" t="s">
        <v>2793</v>
      </c>
      <c r="I2743" s="114" t="s">
        <v>658</v>
      </c>
      <c r="L2743">
        <v>302641</v>
      </c>
      <c r="M2743" s="114" t="s">
        <v>509</v>
      </c>
      <c r="N2743" s="114" t="s">
        <v>677</v>
      </c>
      <c r="V2743" s="114" t="s">
        <v>2860</v>
      </c>
      <c r="W2743">
        <v>303526</v>
      </c>
    </row>
    <row r="2744" spans="7:23" ht="12.75">
      <c r="G2744">
        <v>303214</v>
      </c>
      <c r="H2744" s="114" t="s">
        <v>2794</v>
      </c>
      <c r="I2744" s="114" t="s">
        <v>658</v>
      </c>
      <c r="L2744">
        <v>302642</v>
      </c>
      <c r="M2744" s="114" t="s">
        <v>2612</v>
      </c>
      <c r="N2744" s="114" t="s">
        <v>658</v>
      </c>
      <c r="V2744" s="114" t="s">
        <v>2861</v>
      </c>
      <c r="W2744">
        <v>303522</v>
      </c>
    </row>
    <row r="2745" spans="7:23" ht="12.75">
      <c r="G2745">
        <v>303210</v>
      </c>
      <c r="H2745" s="114" t="s">
        <v>2795</v>
      </c>
      <c r="I2745" s="114" t="s">
        <v>658</v>
      </c>
      <c r="L2745">
        <v>302645</v>
      </c>
      <c r="M2745" s="114" t="s">
        <v>919</v>
      </c>
      <c r="N2745" s="114" t="s">
        <v>677</v>
      </c>
      <c r="V2745" s="114" t="s">
        <v>2862</v>
      </c>
      <c r="W2745">
        <v>303518</v>
      </c>
    </row>
    <row r="2746" spans="7:23" ht="12.75">
      <c r="G2746">
        <v>303206</v>
      </c>
      <c r="H2746" s="114" t="s">
        <v>2796</v>
      </c>
      <c r="I2746" s="114" t="s">
        <v>658</v>
      </c>
      <c r="L2746">
        <v>302646</v>
      </c>
      <c r="M2746" s="114" t="s">
        <v>2611</v>
      </c>
      <c r="N2746" s="114" t="s">
        <v>658</v>
      </c>
      <c r="V2746" s="114" t="s">
        <v>2863</v>
      </c>
      <c r="W2746">
        <v>303514</v>
      </c>
    </row>
    <row r="2747" spans="7:23" ht="12.75">
      <c r="G2747">
        <v>303202</v>
      </c>
      <c r="H2747" s="114" t="s">
        <v>2797</v>
      </c>
      <c r="I2747" s="114" t="s">
        <v>658</v>
      </c>
      <c r="L2747">
        <v>302649</v>
      </c>
      <c r="M2747" s="114" t="s">
        <v>501</v>
      </c>
      <c r="N2747" s="114" t="s">
        <v>677</v>
      </c>
      <c r="V2747" s="114" t="s">
        <v>2864</v>
      </c>
      <c r="W2747">
        <v>303510</v>
      </c>
    </row>
    <row r="2748" spans="7:23" ht="12.75">
      <c r="G2748">
        <v>303198</v>
      </c>
      <c r="H2748" s="114" t="s">
        <v>2798</v>
      </c>
      <c r="I2748" s="114" t="s">
        <v>658</v>
      </c>
      <c r="L2748">
        <v>302650</v>
      </c>
      <c r="M2748" s="114" t="s">
        <v>2610</v>
      </c>
      <c r="N2748" s="114" t="s">
        <v>658</v>
      </c>
      <c r="V2748" s="114" t="s">
        <v>2865</v>
      </c>
      <c r="W2748">
        <v>303506</v>
      </c>
    </row>
    <row r="2749" spans="7:23" ht="12.75">
      <c r="G2749">
        <v>303194</v>
      </c>
      <c r="H2749" s="114" t="s">
        <v>2799</v>
      </c>
      <c r="I2749" s="114" t="s">
        <v>658</v>
      </c>
      <c r="L2749">
        <v>302653</v>
      </c>
      <c r="M2749" s="114" t="s">
        <v>504</v>
      </c>
      <c r="N2749" s="114" t="s">
        <v>677</v>
      </c>
      <c r="V2749" s="114" t="s">
        <v>2866</v>
      </c>
      <c r="W2749">
        <v>303502</v>
      </c>
    </row>
    <row r="2750" spans="7:23" ht="12.75">
      <c r="G2750">
        <v>303382</v>
      </c>
      <c r="H2750" s="114" t="s">
        <v>2800</v>
      </c>
      <c r="I2750" s="114" t="s">
        <v>658</v>
      </c>
      <c r="L2750">
        <v>302654</v>
      </c>
      <c r="M2750" s="114" t="s">
        <v>2609</v>
      </c>
      <c r="N2750" s="114" t="s">
        <v>658</v>
      </c>
      <c r="V2750" s="114" t="s">
        <v>2867</v>
      </c>
      <c r="W2750">
        <v>303498</v>
      </c>
    </row>
    <row r="2751" spans="7:23" ht="12.75">
      <c r="G2751">
        <v>303378</v>
      </c>
      <c r="H2751" s="114" t="s">
        <v>2801</v>
      </c>
      <c r="I2751" s="114" t="s">
        <v>658</v>
      </c>
      <c r="L2751">
        <v>302657</v>
      </c>
      <c r="M2751" s="114" t="s">
        <v>103</v>
      </c>
      <c r="N2751" s="114" t="s">
        <v>677</v>
      </c>
      <c r="V2751" s="114" t="s">
        <v>2868</v>
      </c>
      <c r="W2751">
        <v>303494</v>
      </c>
    </row>
    <row r="2752" spans="7:23" ht="12.75">
      <c r="G2752">
        <v>303374</v>
      </c>
      <c r="H2752" s="114" t="s">
        <v>2802</v>
      </c>
      <c r="I2752" s="114" t="s">
        <v>658</v>
      </c>
      <c r="L2752">
        <v>302658</v>
      </c>
      <c r="M2752" s="114" t="s">
        <v>2608</v>
      </c>
      <c r="N2752" s="114" t="s">
        <v>658</v>
      </c>
      <c r="V2752" s="114" t="s">
        <v>2869</v>
      </c>
      <c r="W2752">
        <v>303490</v>
      </c>
    </row>
    <row r="2753" spans="7:23" ht="12.75">
      <c r="G2753">
        <v>303370</v>
      </c>
      <c r="H2753" s="114" t="s">
        <v>2803</v>
      </c>
      <c r="I2753" s="114" t="s">
        <v>658</v>
      </c>
      <c r="L2753">
        <v>302661</v>
      </c>
      <c r="M2753" s="114" t="s">
        <v>918</v>
      </c>
      <c r="N2753" s="114" t="s">
        <v>677</v>
      </c>
      <c r="V2753" s="114" t="s">
        <v>2870</v>
      </c>
      <c r="W2753">
        <v>303486</v>
      </c>
    </row>
    <row r="2754" spans="7:23" ht="12.75">
      <c r="G2754">
        <v>303366</v>
      </c>
      <c r="H2754" s="114" t="s">
        <v>2804</v>
      </c>
      <c r="I2754" s="114" t="s">
        <v>658</v>
      </c>
      <c r="L2754">
        <v>302662</v>
      </c>
      <c r="M2754" s="114" t="s">
        <v>2607</v>
      </c>
      <c r="N2754" s="114" t="s">
        <v>658</v>
      </c>
      <c r="V2754" s="114" t="s">
        <v>2871</v>
      </c>
      <c r="W2754">
        <v>303482</v>
      </c>
    </row>
    <row r="2755" spans="7:23" ht="12.75">
      <c r="G2755">
        <v>303362</v>
      </c>
      <c r="H2755" s="114" t="s">
        <v>2805</v>
      </c>
      <c r="I2755" s="114" t="s">
        <v>658</v>
      </c>
      <c r="L2755">
        <v>302665</v>
      </c>
      <c r="M2755" s="114" t="s">
        <v>102</v>
      </c>
      <c r="N2755" s="114" t="s">
        <v>677</v>
      </c>
      <c r="V2755" s="114" t="s">
        <v>2872</v>
      </c>
      <c r="W2755">
        <v>303582</v>
      </c>
    </row>
    <row r="2756" spans="7:23" ht="12.75">
      <c r="G2756">
        <v>303358</v>
      </c>
      <c r="H2756" s="114" t="s">
        <v>2806</v>
      </c>
      <c r="I2756" s="114" t="s">
        <v>658</v>
      </c>
      <c r="L2756">
        <v>302666</v>
      </c>
      <c r="M2756" s="114" t="s">
        <v>2606</v>
      </c>
      <c r="N2756" s="114" t="s">
        <v>658</v>
      </c>
      <c r="V2756" s="114" t="s">
        <v>2873</v>
      </c>
      <c r="W2756">
        <v>303578</v>
      </c>
    </row>
    <row r="2757" spans="7:23" ht="12.75">
      <c r="G2757">
        <v>303354</v>
      </c>
      <c r="H2757" s="114" t="s">
        <v>2807</v>
      </c>
      <c r="I2757" s="114" t="s">
        <v>658</v>
      </c>
      <c r="L2757">
        <v>302669</v>
      </c>
      <c r="M2757" s="114" t="s">
        <v>917</v>
      </c>
      <c r="N2757" s="114" t="s">
        <v>677</v>
      </c>
      <c r="V2757" s="114" t="s">
        <v>2874</v>
      </c>
      <c r="W2757">
        <v>24539</v>
      </c>
    </row>
    <row r="2758" spans="7:23" ht="12.75">
      <c r="G2758">
        <v>303350</v>
      </c>
      <c r="H2758" s="114" t="s">
        <v>2808</v>
      </c>
      <c r="I2758" s="114" t="s">
        <v>658</v>
      </c>
      <c r="L2758">
        <v>302670</v>
      </c>
      <c r="M2758" s="114" t="s">
        <v>2646</v>
      </c>
      <c r="N2758" s="114" t="s">
        <v>658</v>
      </c>
      <c r="V2758" s="114" t="s">
        <v>2875</v>
      </c>
      <c r="W2758">
        <v>303654</v>
      </c>
    </row>
    <row r="2759" spans="7:23" ht="12.75">
      <c r="G2759">
        <v>303346</v>
      </c>
      <c r="H2759" s="114" t="s">
        <v>2809</v>
      </c>
      <c r="I2759" s="114" t="s">
        <v>658</v>
      </c>
      <c r="L2759">
        <v>302673</v>
      </c>
      <c r="M2759" s="114" t="s">
        <v>109</v>
      </c>
      <c r="N2759" s="114" t="s">
        <v>677</v>
      </c>
      <c r="V2759" s="114" t="s">
        <v>2876</v>
      </c>
      <c r="W2759">
        <v>303650</v>
      </c>
    </row>
    <row r="2760" spans="7:23" ht="12.75">
      <c r="G2760">
        <v>303342</v>
      </c>
      <c r="H2760" s="114" t="s">
        <v>2810</v>
      </c>
      <c r="I2760" s="114" t="s">
        <v>658</v>
      </c>
      <c r="L2760">
        <v>302674</v>
      </c>
      <c r="M2760" s="114" t="s">
        <v>2645</v>
      </c>
      <c r="N2760" s="114" t="s">
        <v>658</v>
      </c>
      <c r="V2760" s="114" t="s">
        <v>2877</v>
      </c>
      <c r="W2760">
        <v>303646</v>
      </c>
    </row>
    <row r="2761" spans="7:23" ht="12.75">
      <c r="G2761">
        <v>303338</v>
      </c>
      <c r="H2761" s="114" t="s">
        <v>2811</v>
      </c>
      <c r="I2761" s="114" t="s">
        <v>658</v>
      </c>
      <c r="L2761">
        <v>302677</v>
      </c>
      <c r="M2761" s="114" t="s">
        <v>107</v>
      </c>
      <c r="N2761" s="114" t="s">
        <v>677</v>
      </c>
      <c r="V2761" s="114" t="s">
        <v>2878</v>
      </c>
      <c r="W2761">
        <v>303642</v>
      </c>
    </row>
    <row r="2762" spans="7:23" ht="12.75">
      <c r="G2762">
        <v>303334</v>
      </c>
      <c r="H2762" s="114" t="s">
        <v>2812</v>
      </c>
      <c r="I2762" s="114" t="s">
        <v>658</v>
      </c>
      <c r="L2762">
        <v>302678</v>
      </c>
      <c r="M2762" s="114" t="s">
        <v>2644</v>
      </c>
      <c r="N2762" s="114" t="s">
        <v>658</v>
      </c>
      <c r="V2762" s="114" t="s">
        <v>2879</v>
      </c>
      <c r="W2762">
        <v>303586</v>
      </c>
    </row>
    <row r="2763" spans="7:23" ht="12.75">
      <c r="G2763">
        <v>303330</v>
      </c>
      <c r="H2763" s="114" t="s">
        <v>2813</v>
      </c>
      <c r="I2763" s="114" t="s">
        <v>658</v>
      </c>
      <c r="L2763">
        <v>302681</v>
      </c>
      <c r="M2763" s="114" t="s">
        <v>936</v>
      </c>
      <c r="N2763" s="114" t="s">
        <v>677</v>
      </c>
      <c r="V2763" s="114" t="s">
        <v>2880</v>
      </c>
      <c r="W2763">
        <v>303638</v>
      </c>
    </row>
    <row r="2764" spans="7:23" ht="12.75">
      <c r="G2764">
        <v>303326</v>
      </c>
      <c r="H2764" s="114" t="s">
        <v>2814</v>
      </c>
      <c r="I2764" s="114" t="s">
        <v>658</v>
      </c>
      <c r="L2764">
        <v>302682</v>
      </c>
      <c r="M2764" s="114" t="s">
        <v>2643</v>
      </c>
      <c r="N2764" s="114" t="s">
        <v>658</v>
      </c>
      <c r="V2764" s="114" t="s">
        <v>2881</v>
      </c>
      <c r="W2764">
        <v>303634</v>
      </c>
    </row>
    <row r="2765" spans="7:23" ht="12.75">
      <c r="G2765">
        <v>303322</v>
      </c>
      <c r="H2765" s="114" t="s">
        <v>2815</v>
      </c>
      <c r="I2765" s="114" t="s">
        <v>658</v>
      </c>
      <c r="L2765">
        <v>302685</v>
      </c>
      <c r="M2765" s="114" t="s">
        <v>935</v>
      </c>
      <c r="N2765" s="114" t="s">
        <v>677</v>
      </c>
      <c r="V2765" s="114" t="s">
        <v>2882</v>
      </c>
      <c r="W2765">
        <v>303630</v>
      </c>
    </row>
    <row r="2766" spans="7:23" ht="12.75">
      <c r="G2766">
        <v>303318</v>
      </c>
      <c r="H2766" s="114" t="s">
        <v>2816</v>
      </c>
      <c r="I2766" s="114" t="s">
        <v>658</v>
      </c>
      <c r="L2766">
        <v>302686</v>
      </c>
      <c r="M2766" s="114" t="s">
        <v>2642</v>
      </c>
      <c r="N2766" s="114" t="s">
        <v>658</v>
      </c>
      <c r="V2766" s="114" t="s">
        <v>2883</v>
      </c>
      <c r="W2766">
        <v>303626</v>
      </c>
    </row>
    <row r="2767" spans="7:23" ht="12.75">
      <c r="G2767">
        <v>303314</v>
      </c>
      <c r="H2767" s="114" t="s">
        <v>2817</v>
      </c>
      <c r="I2767" s="114" t="s">
        <v>658</v>
      </c>
      <c r="L2767">
        <v>302689</v>
      </c>
      <c r="M2767" s="114" t="s">
        <v>934</v>
      </c>
      <c r="N2767" s="114" t="s">
        <v>677</v>
      </c>
      <c r="V2767" s="114" t="s">
        <v>2884</v>
      </c>
      <c r="W2767">
        <v>303622</v>
      </c>
    </row>
    <row r="2768" spans="7:23" ht="12.75">
      <c r="G2768">
        <v>303310</v>
      </c>
      <c r="H2768" s="114" t="s">
        <v>2818</v>
      </c>
      <c r="I2768" s="114" t="s">
        <v>658</v>
      </c>
      <c r="L2768">
        <v>302690</v>
      </c>
      <c r="M2768" s="114" t="s">
        <v>2641</v>
      </c>
      <c r="N2768" s="114" t="s">
        <v>658</v>
      </c>
      <c r="V2768" s="114" t="s">
        <v>2885</v>
      </c>
      <c r="W2768">
        <v>303618</v>
      </c>
    </row>
    <row r="2769" spans="7:23" ht="12.75">
      <c r="G2769">
        <v>401067</v>
      </c>
      <c r="H2769" s="114" t="s">
        <v>5247</v>
      </c>
      <c r="I2769" s="114" t="s">
        <v>658</v>
      </c>
      <c r="L2769">
        <v>302693</v>
      </c>
      <c r="M2769" s="114" t="s">
        <v>933</v>
      </c>
      <c r="N2769" s="114" t="s">
        <v>677</v>
      </c>
      <c r="V2769" s="114" t="s">
        <v>2886</v>
      </c>
      <c r="W2769">
        <v>303614</v>
      </c>
    </row>
    <row r="2770" spans="7:23" ht="12.75">
      <c r="G2770">
        <v>303306</v>
      </c>
      <c r="H2770" s="114" t="s">
        <v>2819</v>
      </c>
      <c r="I2770" s="114" t="s">
        <v>658</v>
      </c>
      <c r="L2770">
        <v>302694</v>
      </c>
      <c r="M2770" s="114" t="s">
        <v>2640</v>
      </c>
      <c r="N2770" s="114" t="s">
        <v>658</v>
      </c>
      <c r="V2770" s="114" t="s">
        <v>2887</v>
      </c>
      <c r="W2770">
        <v>303610</v>
      </c>
    </row>
    <row r="2771" spans="7:23" ht="12.75">
      <c r="G2771">
        <v>303302</v>
      </c>
      <c r="H2771" s="114" t="s">
        <v>2820</v>
      </c>
      <c r="I2771" s="114" t="s">
        <v>658</v>
      </c>
      <c r="L2771">
        <v>302697</v>
      </c>
      <c r="M2771" s="114" t="s">
        <v>932</v>
      </c>
      <c r="N2771" s="114" t="s">
        <v>677</v>
      </c>
      <c r="V2771" s="114" t="s">
        <v>2888</v>
      </c>
      <c r="W2771">
        <v>303606</v>
      </c>
    </row>
    <row r="2772" spans="7:23" ht="12.75">
      <c r="G2772">
        <v>303298</v>
      </c>
      <c r="H2772" s="114" t="s">
        <v>2821</v>
      </c>
      <c r="I2772" s="114" t="s">
        <v>658</v>
      </c>
      <c r="L2772">
        <v>302698</v>
      </c>
      <c r="M2772" s="114" t="s">
        <v>2639</v>
      </c>
      <c r="N2772" s="114" t="s">
        <v>658</v>
      </c>
      <c r="V2772" s="114" t="s">
        <v>2889</v>
      </c>
      <c r="W2772">
        <v>303602</v>
      </c>
    </row>
    <row r="2773" spans="7:23" ht="12.75">
      <c r="G2773">
        <v>303294</v>
      </c>
      <c r="H2773" s="114" t="s">
        <v>2822</v>
      </c>
      <c r="I2773" s="114" t="s">
        <v>658</v>
      </c>
      <c r="L2773">
        <v>302701</v>
      </c>
      <c r="M2773" s="114" t="s">
        <v>931</v>
      </c>
      <c r="N2773" s="114" t="s">
        <v>677</v>
      </c>
      <c r="V2773" s="114" t="s">
        <v>2890</v>
      </c>
      <c r="W2773">
        <v>303598</v>
      </c>
    </row>
    <row r="2774" spans="7:23" ht="12.75">
      <c r="G2774">
        <v>303290</v>
      </c>
      <c r="H2774" s="114" t="s">
        <v>2823</v>
      </c>
      <c r="I2774" s="114" t="s">
        <v>658</v>
      </c>
      <c r="L2774">
        <v>302702</v>
      </c>
      <c r="M2774" s="114" t="s">
        <v>2638</v>
      </c>
      <c r="N2774" s="114" t="s">
        <v>658</v>
      </c>
      <c r="V2774" s="114" t="s">
        <v>4824</v>
      </c>
      <c r="W2774">
        <v>349667</v>
      </c>
    </row>
    <row r="2775" spans="7:23" ht="12.75">
      <c r="G2775">
        <v>303478</v>
      </c>
      <c r="H2775" s="114" t="s">
        <v>2824</v>
      </c>
      <c r="I2775" s="114" t="s">
        <v>658</v>
      </c>
      <c r="L2775">
        <v>302705</v>
      </c>
      <c r="M2775" s="114" t="s">
        <v>310</v>
      </c>
      <c r="N2775" s="114" t="s">
        <v>677</v>
      </c>
      <c r="V2775" s="114" t="s">
        <v>2891</v>
      </c>
      <c r="W2775">
        <v>303594</v>
      </c>
    </row>
    <row r="2776" spans="7:23" ht="12.75">
      <c r="G2776">
        <v>303474</v>
      </c>
      <c r="H2776" s="114" t="s">
        <v>2825</v>
      </c>
      <c r="I2776" s="114" t="s">
        <v>658</v>
      </c>
      <c r="L2776">
        <v>302706</v>
      </c>
      <c r="M2776" s="114" t="s">
        <v>2637</v>
      </c>
      <c r="N2776" s="114" t="s">
        <v>658</v>
      </c>
      <c r="V2776" s="114" t="s">
        <v>2892</v>
      </c>
      <c r="W2776">
        <v>303590</v>
      </c>
    </row>
    <row r="2777" spans="7:23" ht="12.75">
      <c r="G2777">
        <v>303470</v>
      </c>
      <c r="H2777" s="114" t="s">
        <v>2826</v>
      </c>
      <c r="I2777" s="114" t="s">
        <v>658</v>
      </c>
      <c r="L2777">
        <v>302709</v>
      </c>
      <c r="M2777" s="114" t="s">
        <v>298</v>
      </c>
      <c r="N2777" s="114" t="s">
        <v>677</v>
      </c>
      <c r="V2777" s="114" t="s">
        <v>2893</v>
      </c>
      <c r="W2777">
        <v>24540</v>
      </c>
    </row>
    <row r="2778" spans="7:23" ht="12.75">
      <c r="G2778">
        <v>303466</v>
      </c>
      <c r="H2778" s="114" t="s">
        <v>2827</v>
      </c>
      <c r="I2778" s="114" t="s">
        <v>658</v>
      </c>
      <c r="L2778">
        <v>302710</v>
      </c>
      <c r="M2778" s="114" t="s">
        <v>2636</v>
      </c>
      <c r="N2778" s="114" t="s">
        <v>658</v>
      </c>
      <c r="V2778" s="114" t="s">
        <v>2894</v>
      </c>
      <c r="W2778">
        <v>303670</v>
      </c>
    </row>
    <row r="2779" spans="7:23" ht="12.75">
      <c r="G2779">
        <v>303462</v>
      </c>
      <c r="H2779" s="114" t="s">
        <v>2828</v>
      </c>
      <c r="I2779" s="114" t="s">
        <v>658</v>
      </c>
      <c r="L2779">
        <v>302713</v>
      </c>
      <c r="M2779" s="114" t="s">
        <v>314</v>
      </c>
      <c r="N2779" s="114" t="s">
        <v>677</v>
      </c>
      <c r="V2779" s="114" t="s">
        <v>2895</v>
      </c>
      <c r="W2779">
        <v>303666</v>
      </c>
    </row>
    <row r="2780" spans="7:23" ht="12.75">
      <c r="G2780">
        <v>303458</v>
      </c>
      <c r="H2780" s="114" t="s">
        <v>2829</v>
      </c>
      <c r="I2780" s="114" t="s">
        <v>658</v>
      </c>
      <c r="L2780">
        <v>302714</v>
      </c>
      <c r="M2780" s="114" t="s">
        <v>2635</v>
      </c>
      <c r="N2780" s="114" t="s">
        <v>658</v>
      </c>
      <c r="V2780" s="114" t="s">
        <v>2896</v>
      </c>
      <c r="W2780">
        <v>303662</v>
      </c>
    </row>
    <row r="2781" spans="7:23" ht="12.75">
      <c r="G2781">
        <v>303454</v>
      </c>
      <c r="H2781" s="114" t="s">
        <v>2830</v>
      </c>
      <c r="I2781" s="114" t="s">
        <v>658</v>
      </c>
      <c r="L2781">
        <v>302717</v>
      </c>
      <c r="M2781" s="114" t="s">
        <v>930</v>
      </c>
      <c r="N2781" s="114" t="s">
        <v>677</v>
      </c>
      <c r="V2781" s="114" t="s">
        <v>2897</v>
      </c>
      <c r="W2781">
        <v>303658</v>
      </c>
    </row>
    <row r="2782" spans="7:23" ht="12.75">
      <c r="G2782">
        <v>303450</v>
      </c>
      <c r="H2782" s="114" t="s">
        <v>2831</v>
      </c>
      <c r="I2782" s="114" t="s">
        <v>658</v>
      </c>
      <c r="L2782">
        <v>302718</v>
      </c>
      <c r="M2782" s="114" t="s">
        <v>2634</v>
      </c>
      <c r="N2782" s="114" t="s">
        <v>658</v>
      </c>
      <c r="V2782" s="114" t="s">
        <v>2898</v>
      </c>
      <c r="W2782">
        <v>303766</v>
      </c>
    </row>
    <row r="2783" spans="7:23" ht="12.75">
      <c r="G2783">
        <v>303446</v>
      </c>
      <c r="H2783" s="114" t="s">
        <v>2832</v>
      </c>
      <c r="I2783" s="114" t="s">
        <v>658</v>
      </c>
      <c r="L2783">
        <v>302721</v>
      </c>
      <c r="M2783" s="114" t="s">
        <v>106</v>
      </c>
      <c r="N2783" s="114" t="s">
        <v>677</v>
      </c>
      <c r="V2783" s="114" t="s">
        <v>2899</v>
      </c>
      <c r="W2783">
        <v>303762</v>
      </c>
    </row>
    <row r="2784" spans="7:23" ht="12.75">
      <c r="G2784">
        <v>303442</v>
      </c>
      <c r="H2784" s="114" t="s">
        <v>2833</v>
      </c>
      <c r="I2784" s="114" t="s">
        <v>658</v>
      </c>
      <c r="L2784">
        <v>302722</v>
      </c>
      <c r="M2784" s="114" t="s">
        <v>2633</v>
      </c>
      <c r="N2784" s="114" t="s">
        <v>658</v>
      </c>
      <c r="V2784" s="114" t="s">
        <v>2900</v>
      </c>
      <c r="W2784">
        <v>303758</v>
      </c>
    </row>
    <row r="2785" spans="7:23" ht="12.75">
      <c r="G2785">
        <v>303438</v>
      </c>
      <c r="H2785" s="114" t="s">
        <v>2834</v>
      </c>
      <c r="I2785" s="114" t="s">
        <v>658</v>
      </c>
      <c r="L2785">
        <v>302725</v>
      </c>
      <c r="M2785" s="114" t="s">
        <v>929</v>
      </c>
      <c r="N2785" s="114" t="s">
        <v>677</v>
      </c>
      <c r="V2785" s="114" t="s">
        <v>2901</v>
      </c>
      <c r="W2785">
        <v>303754</v>
      </c>
    </row>
    <row r="2786" spans="7:23" ht="12.75">
      <c r="G2786">
        <v>303434</v>
      </c>
      <c r="H2786" s="114" t="s">
        <v>2835</v>
      </c>
      <c r="I2786" s="114" t="s">
        <v>658</v>
      </c>
      <c r="L2786">
        <v>302726</v>
      </c>
      <c r="M2786" s="114" t="s">
        <v>2632</v>
      </c>
      <c r="N2786" s="114" t="s">
        <v>658</v>
      </c>
      <c r="V2786" s="114" t="s">
        <v>2902</v>
      </c>
      <c r="W2786">
        <v>303750</v>
      </c>
    </row>
    <row r="2787" spans="7:23" ht="12.75">
      <c r="G2787">
        <v>303430</v>
      </c>
      <c r="H2787" s="114" t="s">
        <v>2836</v>
      </c>
      <c r="I2787" s="114" t="s">
        <v>658</v>
      </c>
      <c r="L2787">
        <v>302729</v>
      </c>
      <c r="M2787" s="114" t="s">
        <v>928</v>
      </c>
      <c r="N2787" s="114" t="s">
        <v>677</v>
      </c>
      <c r="V2787" s="114" t="s">
        <v>2903</v>
      </c>
      <c r="W2787">
        <v>303746</v>
      </c>
    </row>
    <row r="2788" spans="7:23" ht="12.75">
      <c r="G2788">
        <v>303426</v>
      </c>
      <c r="H2788" s="114" t="s">
        <v>2837</v>
      </c>
      <c r="I2788" s="114" t="s">
        <v>658</v>
      </c>
      <c r="L2788">
        <v>302730</v>
      </c>
      <c r="M2788" s="114" t="s">
        <v>2631</v>
      </c>
      <c r="N2788" s="114" t="s">
        <v>658</v>
      </c>
      <c r="V2788" s="114" t="s">
        <v>2904</v>
      </c>
      <c r="W2788">
        <v>303742</v>
      </c>
    </row>
    <row r="2789" spans="7:23" ht="12.75">
      <c r="G2789">
        <v>303422</v>
      </c>
      <c r="H2789" s="114" t="s">
        <v>2838</v>
      </c>
      <c r="I2789" s="114" t="s">
        <v>658</v>
      </c>
      <c r="L2789">
        <v>302733</v>
      </c>
      <c r="M2789" s="114" t="s">
        <v>927</v>
      </c>
      <c r="N2789" s="114" t="s">
        <v>677</v>
      </c>
      <c r="V2789" s="114" t="s">
        <v>2905</v>
      </c>
      <c r="W2789">
        <v>303738</v>
      </c>
    </row>
    <row r="2790" spans="7:23" ht="12.75">
      <c r="G2790">
        <v>303418</v>
      </c>
      <c r="H2790" s="114" t="s">
        <v>2839</v>
      </c>
      <c r="I2790" s="114" t="s">
        <v>658</v>
      </c>
      <c r="L2790">
        <v>302734</v>
      </c>
      <c r="M2790" s="114" t="s">
        <v>2630</v>
      </c>
      <c r="N2790" s="114" t="s">
        <v>658</v>
      </c>
      <c r="V2790" s="114" t="s">
        <v>2906</v>
      </c>
      <c r="W2790">
        <v>303734</v>
      </c>
    </row>
    <row r="2791" spans="7:23" ht="12.75">
      <c r="G2791">
        <v>303414</v>
      </c>
      <c r="H2791" s="114" t="s">
        <v>2840</v>
      </c>
      <c r="I2791" s="114" t="s">
        <v>658</v>
      </c>
      <c r="L2791">
        <v>302737</v>
      </c>
      <c r="M2791" s="114" t="s">
        <v>926</v>
      </c>
      <c r="N2791" s="114" t="s">
        <v>677</v>
      </c>
      <c r="V2791" s="114" t="s">
        <v>2907</v>
      </c>
      <c r="W2791">
        <v>303730</v>
      </c>
    </row>
    <row r="2792" spans="7:23" ht="12.75">
      <c r="G2792">
        <v>303410</v>
      </c>
      <c r="H2792" s="114" t="s">
        <v>2841</v>
      </c>
      <c r="I2792" s="114" t="s">
        <v>658</v>
      </c>
      <c r="L2792">
        <v>302738</v>
      </c>
      <c r="M2792" s="114" t="s">
        <v>2629</v>
      </c>
      <c r="N2792" s="114" t="s">
        <v>658</v>
      </c>
      <c r="V2792" s="114" t="s">
        <v>5250</v>
      </c>
      <c r="W2792">
        <v>410667</v>
      </c>
    </row>
    <row r="2793" spans="7:23" ht="12.75">
      <c r="G2793">
        <v>303406</v>
      </c>
      <c r="H2793" s="114" t="s">
        <v>2842</v>
      </c>
      <c r="I2793" s="114" t="s">
        <v>658</v>
      </c>
      <c r="L2793">
        <v>302741</v>
      </c>
      <c r="M2793" s="114" t="s">
        <v>925</v>
      </c>
      <c r="N2793" s="114" t="s">
        <v>677</v>
      </c>
      <c r="V2793" s="114" t="s">
        <v>2908</v>
      </c>
      <c r="W2793">
        <v>303726</v>
      </c>
    </row>
    <row r="2794" spans="7:23" ht="12.75">
      <c r="G2794">
        <v>303402</v>
      </c>
      <c r="H2794" s="114" t="s">
        <v>2843</v>
      </c>
      <c r="I2794" s="114" t="s">
        <v>658</v>
      </c>
      <c r="L2794">
        <v>302742</v>
      </c>
      <c r="M2794" s="114" t="s">
        <v>2628</v>
      </c>
      <c r="N2794" s="114" t="s">
        <v>658</v>
      </c>
      <c r="V2794" s="114" t="s">
        <v>2909</v>
      </c>
      <c r="W2794">
        <v>303722</v>
      </c>
    </row>
    <row r="2795" spans="7:23" ht="12.75">
      <c r="G2795">
        <v>303398</v>
      </c>
      <c r="H2795" s="114" t="s">
        <v>2844</v>
      </c>
      <c r="I2795" s="114" t="s">
        <v>658</v>
      </c>
      <c r="L2795">
        <v>302745</v>
      </c>
      <c r="M2795" s="114" t="s">
        <v>924</v>
      </c>
      <c r="N2795" s="114" t="s">
        <v>677</v>
      </c>
      <c r="V2795" s="114" t="s">
        <v>2910</v>
      </c>
      <c r="W2795">
        <v>303718</v>
      </c>
    </row>
    <row r="2796" spans="7:23" ht="12.75">
      <c r="G2796">
        <v>303394</v>
      </c>
      <c r="H2796" s="114" t="s">
        <v>2845</v>
      </c>
      <c r="I2796" s="114" t="s">
        <v>658</v>
      </c>
      <c r="L2796">
        <v>302746</v>
      </c>
      <c r="M2796" s="114" t="s">
        <v>2627</v>
      </c>
      <c r="N2796" s="114" t="s">
        <v>658</v>
      </c>
      <c r="V2796" s="114" t="s">
        <v>2911</v>
      </c>
      <c r="W2796">
        <v>303714</v>
      </c>
    </row>
    <row r="2797" spans="7:23" ht="12.75">
      <c r="G2797">
        <v>303390</v>
      </c>
      <c r="H2797" s="114" t="s">
        <v>2846</v>
      </c>
      <c r="I2797" s="114" t="s">
        <v>658</v>
      </c>
      <c r="L2797">
        <v>302749</v>
      </c>
      <c r="M2797" s="114" t="s">
        <v>421</v>
      </c>
      <c r="N2797" s="114" t="s">
        <v>677</v>
      </c>
      <c r="V2797" s="114" t="s">
        <v>2912</v>
      </c>
      <c r="W2797">
        <v>303710</v>
      </c>
    </row>
    <row r="2798" spans="7:23" ht="12.75">
      <c r="G2798">
        <v>303386</v>
      </c>
      <c r="H2798" s="114" t="s">
        <v>2847</v>
      </c>
      <c r="I2798" s="114" t="s">
        <v>658</v>
      </c>
      <c r="L2798">
        <v>302750</v>
      </c>
      <c r="M2798" s="114" t="s">
        <v>2626</v>
      </c>
      <c r="N2798" s="114" t="s">
        <v>658</v>
      </c>
      <c r="V2798" s="114" t="s">
        <v>2913</v>
      </c>
      <c r="W2798">
        <v>303706</v>
      </c>
    </row>
    <row r="2799" spans="7:23" ht="12.75">
      <c r="G2799">
        <v>303574</v>
      </c>
      <c r="H2799" s="114" t="s">
        <v>2848</v>
      </c>
      <c r="I2799" s="114" t="s">
        <v>658</v>
      </c>
      <c r="L2799">
        <v>302753</v>
      </c>
      <c r="M2799" s="114" t="s">
        <v>387</v>
      </c>
      <c r="N2799" s="114" t="s">
        <v>677</v>
      </c>
      <c r="V2799" s="114" t="s">
        <v>2914</v>
      </c>
      <c r="W2799">
        <v>303702</v>
      </c>
    </row>
    <row r="2800" spans="7:23" ht="12.75">
      <c r="G2800">
        <v>303570</v>
      </c>
      <c r="H2800" s="114" t="s">
        <v>2849</v>
      </c>
      <c r="I2800" s="114" t="s">
        <v>658</v>
      </c>
      <c r="L2800">
        <v>302754</v>
      </c>
      <c r="M2800" s="114" t="s">
        <v>2625</v>
      </c>
      <c r="N2800" s="114" t="s">
        <v>658</v>
      </c>
      <c r="V2800" s="114" t="s">
        <v>2915</v>
      </c>
      <c r="W2800">
        <v>303698</v>
      </c>
    </row>
    <row r="2801" spans="7:23" ht="12.75">
      <c r="G2801">
        <v>303566</v>
      </c>
      <c r="H2801" s="114" t="s">
        <v>2850</v>
      </c>
      <c r="I2801" s="114" t="s">
        <v>658</v>
      </c>
      <c r="L2801">
        <v>302757</v>
      </c>
      <c r="M2801" s="114" t="s">
        <v>380</v>
      </c>
      <c r="N2801" s="114" t="s">
        <v>677</v>
      </c>
      <c r="V2801" s="114" t="s">
        <v>2916</v>
      </c>
      <c r="W2801">
        <v>303694</v>
      </c>
    </row>
    <row r="2802" spans="7:23" ht="12.75">
      <c r="G2802">
        <v>303562</v>
      </c>
      <c r="H2802" s="114" t="s">
        <v>2851</v>
      </c>
      <c r="I2802" s="114" t="s">
        <v>658</v>
      </c>
      <c r="L2802">
        <v>302758</v>
      </c>
      <c r="M2802" s="114" t="s">
        <v>2624</v>
      </c>
      <c r="N2802" s="114" t="s">
        <v>658</v>
      </c>
      <c r="V2802" s="114" t="s">
        <v>2917</v>
      </c>
      <c r="W2802">
        <v>303690</v>
      </c>
    </row>
    <row r="2803" spans="7:23" ht="12.75">
      <c r="G2803">
        <v>303558</v>
      </c>
      <c r="H2803" s="114" t="s">
        <v>2852</v>
      </c>
      <c r="I2803" s="114" t="s">
        <v>658</v>
      </c>
      <c r="L2803">
        <v>302761</v>
      </c>
      <c r="M2803" s="114" t="s">
        <v>283</v>
      </c>
      <c r="N2803" s="114" t="s">
        <v>677</v>
      </c>
      <c r="V2803" s="114" t="s">
        <v>2918</v>
      </c>
      <c r="W2803">
        <v>303686</v>
      </c>
    </row>
    <row r="2804" spans="7:23" ht="12.75">
      <c r="G2804">
        <v>303554</v>
      </c>
      <c r="H2804" s="114" t="s">
        <v>2853</v>
      </c>
      <c r="I2804" s="114" t="s">
        <v>658</v>
      </c>
      <c r="L2804">
        <v>302762</v>
      </c>
      <c r="M2804" s="114" t="s">
        <v>2623</v>
      </c>
      <c r="N2804" s="114" t="s">
        <v>658</v>
      </c>
      <c r="V2804" s="114" t="s">
        <v>2919</v>
      </c>
      <c r="W2804">
        <v>303682</v>
      </c>
    </row>
    <row r="2805" spans="7:23" ht="12.75">
      <c r="G2805">
        <v>303550</v>
      </c>
      <c r="H2805" s="114" t="s">
        <v>2854</v>
      </c>
      <c r="I2805" s="114" t="s">
        <v>658</v>
      </c>
      <c r="L2805">
        <v>302765</v>
      </c>
      <c r="M2805" s="114" t="s">
        <v>105</v>
      </c>
      <c r="N2805" s="114" t="s">
        <v>677</v>
      </c>
      <c r="V2805" s="114" t="s">
        <v>2920</v>
      </c>
      <c r="W2805">
        <v>303678</v>
      </c>
    </row>
    <row r="2806" spans="7:23" ht="12.75">
      <c r="G2806">
        <v>303546</v>
      </c>
      <c r="H2806" s="114" t="s">
        <v>2855</v>
      </c>
      <c r="I2806" s="114" t="s">
        <v>658</v>
      </c>
      <c r="L2806">
        <v>302766</v>
      </c>
      <c r="M2806" s="114" t="s">
        <v>2666</v>
      </c>
      <c r="N2806" s="114" t="s">
        <v>658</v>
      </c>
      <c r="V2806" s="114" t="s">
        <v>2921</v>
      </c>
      <c r="W2806">
        <v>303674</v>
      </c>
    </row>
    <row r="2807" spans="7:23" ht="12.75">
      <c r="G2807">
        <v>303542</v>
      </c>
      <c r="H2807" s="114" t="s">
        <v>2856</v>
      </c>
      <c r="I2807" s="114" t="s">
        <v>658</v>
      </c>
      <c r="L2807">
        <v>302769</v>
      </c>
      <c r="M2807" s="114" t="s">
        <v>945</v>
      </c>
      <c r="N2807" s="114" t="s">
        <v>677</v>
      </c>
      <c r="V2807" s="114" t="s">
        <v>2922</v>
      </c>
      <c r="W2807">
        <v>303830</v>
      </c>
    </row>
    <row r="2808" spans="7:23" ht="12.75">
      <c r="G2808">
        <v>303538</v>
      </c>
      <c r="H2808" s="114" t="s">
        <v>2857</v>
      </c>
      <c r="I2808" s="114" t="s">
        <v>658</v>
      </c>
      <c r="L2808">
        <v>302770</v>
      </c>
      <c r="M2808" s="114" t="s">
        <v>2665</v>
      </c>
      <c r="N2808" s="114" t="s">
        <v>658</v>
      </c>
      <c r="V2808" s="114" t="s">
        <v>2923</v>
      </c>
      <c r="W2808">
        <v>303826</v>
      </c>
    </row>
    <row r="2809" spans="7:23" ht="12.75">
      <c r="G2809">
        <v>325666</v>
      </c>
      <c r="H2809" s="114" t="s">
        <v>4743</v>
      </c>
      <c r="I2809" s="114" t="s">
        <v>658</v>
      </c>
      <c r="L2809">
        <v>302773</v>
      </c>
      <c r="M2809" s="114" t="s">
        <v>470</v>
      </c>
      <c r="N2809" s="114" t="s">
        <v>677</v>
      </c>
      <c r="V2809" s="114" t="s">
        <v>2924</v>
      </c>
      <c r="W2809">
        <v>303822</v>
      </c>
    </row>
    <row r="2810" spans="7:23" ht="12.75">
      <c r="G2810">
        <v>402268</v>
      </c>
      <c r="H2810" s="114" t="s">
        <v>5248</v>
      </c>
      <c r="I2810" s="114" t="s">
        <v>658</v>
      </c>
      <c r="L2810">
        <v>302774</v>
      </c>
      <c r="M2810" s="114" t="s">
        <v>2664</v>
      </c>
      <c r="N2810" s="114" t="s">
        <v>658</v>
      </c>
      <c r="V2810" s="114" t="s">
        <v>2925</v>
      </c>
      <c r="W2810">
        <v>303818</v>
      </c>
    </row>
    <row r="2811" spans="7:23" ht="12.75">
      <c r="G2811">
        <v>415267</v>
      </c>
      <c r="H2811" s="114" t="s">
        <v>5249</v>
      </c>
      <c r="I2811" s="114" t="s">
        <v>658</v>
      </c>
      <c r="L2811">
        <v>302777</v>
      </c>
      <c r="M2811" s="114" t="s">
        <v>944</v>
      </c>
      <c r="N2811" s="114" t="s">
        <v>677</v>
      </c>
      <c r="V2811" s="114" t="s">
        <v>2926</v>
      </c>
      <c r="W2811">
        <v>303814</v>
      </c>
    </row>
    <row r="2812" spans="7:23" ht="12.75">
      <c r="G2812">
        <v>303534</v>
      </c>
      <c r="H2812" s="114" t="s">
        <v>2858</v>
      </c>
      <c r="I2812" s="114" t="s">
        <v>658</v>
      </c>
      <c r="L2812">
        <v>302778</v>
      </c>
      <c r="M2812" s="114" t="s">
        <v>2663</v>
      </c>
      <c r="N2812" s="114" t="s">
        <v>658</v>
      </c>
      <c r="V2812" s="114" t="s">
        <v>2927</v>
      </c>
      <c r="W2812">
        <v>303810</v>
      </c>
    </row>
    <row r="2813" spans="7:23" ht="12.75">
      <c r="G2813">
        <v>303530</v>
      </c>
      <c r="H2813" s="114" t="s">
        <v>2859</v>
      </c>
      <c r="I2813" s="114" t="s">
        <v>658</v>
      </c>
      <c r="L2813">
        <v>302781</v>
      </c>
      <c r="M2813" s="114" t="s">
        <v>943</v>
      </c>
      <c r="N2813" s="114" t="s">
        <v>677</v>
      </c>
      <c r="V2813" s="114" t="s">
        <v>4825</v>
      </c>
      <c r="W2813">
        <v>346266</v>
      </c>
    </row>
    <row r="2814" spans="7:23" ht="12.75">
      <c r="G2814">
        <v>303526</v>
      </c>
      <c r="H2814" s="114" t="s">
        <v>2860</v>
      </c>
      <c r="I2814" s="114" t="s">
        <v>658</v>
      </c>
      <c r="L2814">
        <v>302782</v>
      </c>
      <c r="M2814" s="114" t="s">
        <v>2662</v>
      </c>
      <c r="N2814" s="114" t="s">
        <v>658</v>
      </c>
      <c r="V2814" s="114" t="s">
        <v>5251</v>
      </c>
      <c r="W2814">
        <v>411267</v>
      </c>
    </row>
    <row r="2815" spans="7:23" ht="12.75">
      <c r="G2815">
        <v>303522</v>
      </c>
      <c r="H2815" s="114" t="s">
        <v>2861</v>
      </c>
      <c r="I2815" s="114" t="s">
        <v>658</v>
      </c>
      <c r="L2815">
        <v>302785</v>
      </c>
      <c r="M2815" s="114" t="s">
        <v>942</v>
      </c>
      <c r="N2815" s="114" t="s">
        <v>677</v>
      </c>
      <c r="V2815" s="114" t="s">
        <v>2928</v>
      </c>
      <c r="W2815">
        <v>303806</v>
      </c>
    </row>
    <row r="2816" spans="7:23" ht="12.75">
      <c r="G2816">
        <v>303518</v>
      </c>
      <c r="H2816" s="114" t="s">
        <v>2862</v>
      </c>
      <c r="I2816" s="114" t="s">
        <v>658</v>
      </c>
      <c r="L2816">
        <v>302786</v>
      </c>
      <c r="M2816" s="114" t="s">
        <v>2661</v>
      </c>
      <c r="N2816" s="114" t="s">
        <v>658</v>
      </c>
      <c r="V2816" s="114" t="s">
        <v>2929</v>
      </c>
      <c r="W2816">
        <v>303802</v>
      </c>
    </row>
    <row r="2817" spans="7:23" ht="12.75">
      <c r="G2817">
        <v>303514</v>
      </c>
      <c r="H2817" s="114" t="s">
        <v>2863</v>
      </c>
      <c r="I2817" s="114" t="s">
        <v>658</v>
      </c>
      <c r="L2817">
        <v>302789</v>
      </c>
      <c r="M2817" s="114" t="s">
        <v>941</v>
      </c>
      <c r="N2817" s="114" t="s">
        <v>677</v>
      </c>
      <c r="V2817" s="114" t="s">
        <v>2930</v>
      </c>
      <c r="W2817">
        <v>303798</v>
      </c>
    </row>
    <row r="2818" spans="7:23" ht="12.75">
      <c r="G2818">
        <v>303510</v>
      </c>
      <c r="H2818" s="114" t="s">
        <v>2864</v>
      </c>
      <c r="I2818" s="114" t="s">
        <v>658</v>
      </c>
      <c r="L2818">
        <v>302790</v>
      </c>
      <c r="M2818" s="114" t="s">
        <v>2660</v>
      </c>
      <c r="N2818" s="114" t="s">
        <v>658</v>
      </c>
      <c r="V2818" s="114" t="s">
        <v>2931</v>
      </c>
      <c r="W2818">
        <v>303794</v>
      </c>
    </row>
    <row r="2819" spans="7:23" ht="12.75">
      <c r="G2819">
        <v>303506</v>
      </c>
      <c r="H2819" s="114" t="s">
        <v>2865</v>
      </c>
      <c r="I2819" s="114" t="s">
        <v>658</v>
      </c>
      <c r="L2819">
        <v>302793</v>
      </c>
      <c r="M2819" s="114" t="s">
        <v>940</v>
      </c>
      <c r="N2819" s="114" t="s">
        <v>677</v>
      </c>
      <c r="V2819" s="114" t="s">
        <v>2932</v>
      </c>
      <c r="W2819">
        <v>303790</v>
      </c>
    </row>
    <row r="2820" spans="7:23" ht="12.75">
      <c r="G2820">
        <v>303502</v>
      </c>
      <c r="H2820" s="114" t="s">
        <v>2866</v>
      </c>
      <c r="I2820" s="114" t="s">
        <v>658</v>
      </c>
      <c r="L2820">
        <v>302794</v>
      </c>
      <c r="M2820" s="114" t="s">
        <v>2659</v>
      </c>
      <c r="N2820" s="114" t="s">
        <v>658</v>
      </c>
      <c r="V2820" s="114" t="s">
        <v>2933</v>
      </c>
      <c r="W2820">
        <v>303786</v>
      </c>
    </row>
    <row r="2821" spans="7:23" ht="12.75">
      <c r="G2821">
        <v>303498</v>
      </c>
      <c r="H2821" s="114" t="s">
        <v>2867</v>
      </c>
      <c r="I2821" s="114" t="s">
        <v>658</v>
      </c>
      <c r="L2821">
        <v>302797</v>
      </c>
      <c r="M2821" s="114" t="s">
        <v>939</v>
      </c>
      <c r="N2821" s="114" t="s">
        <v>677</v>
      </c>
      <c r="V2821" s="114" t="s">
        <v>2934</v>
      </c>
      <c r="W2821">
        <v>303782</v>
      </c>
    </row>
    <row r="2822" spans="7:23" ht="12.75">
      <c r="G2822">
        <v>303494</v>
      </c>
      <c r="H2822" s="114" t="s">
        <v>2868</v>
      </c>
      <c r="I2822" s="114" t="s">
        <v>658</v>
      </c>
      <c r="L2822">
        <v>302798</v>
      </c>
      <c r="M2822" s="114" t="s">
        <v>2658</v>
      </c>
      <c r="N2822" s="114" t="s">
        <v>658</v>
      </c>
      <c r="V2822" s="114" t="s">
        <v>2935</v>
      </c>
      <c r="W2822">
        <v>303778</v>
      </c>
    </row>
    <row r="2823" spans="7:23" ht="12.75">
      <c r="G2823">
        <v>303490</v>
      </c>
      <c r="H2823" s="114" t="s">
        <v>2869</v>
      </c>
      <c r="I2823" s="114" t="s">
        <v>658</v>
      </c>
      <c r="L2823">
        <v>302801</v>
      </c>
      <c r="M2823" s="114" t="s">
        <v>938</v>
      </c>
      <c r="N2823" s="114" t="s">
        <v>677</v>
      </c>
      <c r="V2823" s="114" t="s">
        <v>2936</v>
      </c>
      <c r="W2823">
        <v>303774</v>
      </c>
    </row>
    <row r="2824" spans="7:23" ht="12.75">
      <c r="G2824">
        <v>303486</v>
      </c>
      <c r="H2824" s="114" t="s">
        <v>2870</v>
      </c>
      <c r="I2824" s="114" t="s">
        <v>658</v>
      </c>
      <c r="L2824">
        <v>302802</v>
      </c>
      <c r="M2824" s="114" t="s">
        <v>2657</v>
      </c>
      <c r="N2824" s="114" t="s">
        <v>658</v>
      </c>
      <c r="V2824" s="114" t="s">
        <v>2937</v>
      </c>
      <c r="W2824">
        <v>303770</v>
      </c>
    </row>
    <row r="2825" spans="7:23" ht="12.75">
      <c r="G2825">
        <v>303482</v>
      </c>
      <c r="H2825" s="114" t="s">
        <v>2871</v>
      </c>
      <c r="I2825" s="114" t="s">
        <v>658</v>
      </c>
      <c r="L2825">
        <v>302805</v>
      </c>
      <c r="M2825" s="114" t="s">
        <v>937</v>
      </c>
      <c r="N2825" s="114" t="s">
        <v>677</v>
      </c>
      <c r="V2825" s="114" t="s">
        <v>2938</v>
      </c>
      <c r="W2825">
        <v>219274</v>
      </c>
    </row>
    <row r="2826" spans="7:23" ht="12.75">
      <c r="G2826">
        <v>303582</v>
      </c>
      <c r="H2826" s="114" t="s">
        <v>2872</v>
      </c>
      <c r="I2826" s="114" t="s">
        <v>658</v>
      </c>
      <c r="L2826">
        <v>302806</v>
      </c>
      <c r="M2826" s="114" t="s">
        <v>2656</v>
      </c>
      <c r="N2826" s="114" t="s">
        <v>658</v>
      </c>
      <c r="V2826" s="114" t="s">
        <v>2939</v>
      </c>
      <c r="W2826">
        <v>303862</v>
      </c>
    </row>
    <row r="2827" spans="7:23" ht="12.75">
      <c r="G2827">
        <v>303578</v>
      </c>
      <c r="H2827" s="114" t="s">
        <v>2873</v>
      </c>
      <c r="I2827" s="114" t="s">
        <v>658</v>
      </c>
      <c r="L2827">
        <v>302809</v>
      </c>
      <c r="M2827" s="114" t="s">
        <v>258</v>
      </c>
      <c r="N2827" s="114" t="s">
        <v>677</v>
      </c>
      <c r="V2827" s="114" t="s">
        <v>2940</v>
      </c>
      <c r="W2827">
        <v>303858</v>
      </c>
    </row>
    <row r="2828" spans="7:23" ht="12.75">
      <c r="G2828">
        <v>24539</v>
      </c>
      <c r="H2828" s="114" t="s">
        <v>2874</v>
      </c>
      <c r="I2828" s="114" t="s">
        <v>658</v>
      </c>
      <c r="L2828">
        <v>302810</v>
      </c>
      <c r="M2828" s="114" t="s">
        <v>2655</v>
      </c>
      <c r="N2828" s="114" t="s">
        <v>658</v>
      </c>
      <c r="V2828" s="114" t="s">
        <v>2941</v>
      </c>
      <c r="W2828">
        <v>303854</v>
      </c>
    </row>
    <row r="2829" spans="7:23" ht="12.75">
      <c r="G2829">
        <v>303654</v>
      </c>
      <c r="H2829" s="114" t="s">
        <v>2875</v>
      </c>
      <c r="I2829" s="114" t="s">
        <v>658</v>
      </c>
      <c r="L2829">
        <v>302813</v>
      </c>
      <c r="M2829" s="114" t="s">
        <v>459</v>
      </c>
      <c r="N2829" s="114" t="s">
        <v>677</v>
      </c>
      <c r="V2829" s="114" t="s">
        <v>2942</v>
      </c>
      <c r="W2829">
        <v>303850</v>
      </c>
    </row>
    <row r="2830" spans="7:23" ht="12.75">
      <c r="G2830">
        <v>303650</v>
      </c>
      <c r="H2830" s="114" t="s">
        <v>2876</v>
      </c>
      <c r="I2830" s="114" t="s">
        <v>658</v>
      </c>
      <c r="L2830">
        <v>302814</v>
      </c>
      <c r="M2830" s="114" t="s">
        <v>2654</v>
      </c>
      <c r="N2830" s="114" t="s">
        <v>658</v>
      </c>
      <c r="V2830" s="114" t="s">
        <v>2943</v>
      </c>
      <c r="W2830">
        <v>303846</v>
      </c>
    </row>
    <row r="2831" spans="7:23" ht="12.75">
      <c r="G2831">
        <v>303646</v>
      </c>
      <c r="H2831" s="114" t="s">
        <v>2877</v>
      </c>
      <c r="I2831" s="114" t="s">
        <v>658</v>
      </c>
      <c r="L2831">
        <v>302817</v>
      </c>
      <c r="M2831" s="114" t="s">
        <v>458</v>
      </c>
      <c r="N2831" s="114" t="s">
        <v>677</v>
      </c>
      <c r="V2831" s="114" t="s">
        <v>2944</v>
      </c>
      <c r="W2831">
        <v>303842</v>
      </c>
    </row>
    <row r="2832" spans="7:23" ht="12.75">
      <c r="G2832">
        <v>303642</v>
      </c>
      <c r="H2832" s="114" t="s">
        <v>2878</v>
      </c>
      <c r="I2832" s="114" t="s">
        <v>658</v>
      </c>
      <c r="L2832">
        <v>302818</v>
      </c>
      <c r="M2832" s="114" t="s">
        <v>2653</v>
      </c>
      <c r="N2832" s="114" t="s">
        <v>658</v>
      </c>
      <c r="V2832" s="114" t="s">
        <v>2945</v>
      </c>
      <c r="W2832">
        <v>303838</v>
      </c>
    </row>
    <row r="2833" spans="7:23" ht="12.75">
      <c r="G2833">
        <v>303586</v>
      </c>
      <c r="H2833" s="114" t="s">
        <v>2879</v>
      </c>
      <c r="I2833" s="114" t="s">
        <v>658</v>
      </c>
      <c r="L2833">
        <v>302821</v>
      </c>
      <c r="M2833" s="114" t="s">
        <v>457</v>
      </c>
      <c r="N2833" s="114" t="s">
        <v>677</v>
      </c>
      <c r="V2833" s="114" t="s">
        <v>2946</v>
      </c>
      <c r="W2833">
        <v>303834</v>
      </c>
    </row>
    <row r="2834" spans="7:23" ht="12.75">
      <c r="G2834">
        <v>303638</v>
      </c>
      <c r="H2834" s="114" t="s">
        <v>2880</v>
      </c>
      <c r="I2834" s="114" t="s">
        <v>658</v>
      </c>
      <c r="L2834">
        <v>302822</v>
      </c>
      <c r="M2834" s="114" t="s">
        <v>2652</v>
      </c>
      <c r="N2834" s="114" t="s">
        <v>658</v>
      </c>
      <c r="V2834" s="114" t="s">
        <v>2947</v>
      </c>
      <c r="W2834">
        <v>303958</v>
      </c>
    </row>
    <row r="2835" spans="7:23" ht="12.75">
      <c r="G2835">
        <v>303634</v>
      </c>
      <c r="H2835" s="114" t="s">
        <v>2881</v>
      </c>
      <c r="I2835" s="114" t="s">
        <v>658</v>
      </c>
      <c r="L2835">
        <v>302825</v>
      </c>
      <c r="M2835" s="114" t="s">
        <v>443</v>
      </c>
      <c r="N2835" s="114" t="s">
        <v>677</v>
      </c>
      <c r="V2835" s="114" t="s">
        <v>2948</v>
      </c>
      <c r="W2835">
        <v>303954</v>
      </c>
    </row>
    <row r="2836" spans="7:23" ht="12.75">
      <c r="G2836">
        <v>303630</v>
      </c>
      <c r="H2836" s="114" t="s">
        <v>2882</v>
      </c>
      <c r="I2836" s="114" t="s">
        <v>658</v>
      </c>
      <c r="L2836">
        <v>302826</v>
      </c>
      <c r="M2836" s="114" t="s">
        <v>2651</v>
      </c>
      <c r="N2836" s="114" t="s">
        <v>658</v>
      </c>
      <c r="V2836" s="114" t="s">
        <v>2949</v>
      </c>
      <c r="W2836">
        <v>303950</v>
      </c>
    </row>
    <row r="2837" spans="7:23" ht="12.75">
      <c r="G2837">
        <v>303626</v>
      </c>
      <c r="H2837" s="114" t="s">
        <v>2883</v>
      </c>
      <c r="I2837" s="114" t="s">
        <v>658</v>
      </c>
      <c r="L2837">
        <v>302829</v>
      </c>
      <c r="M2837" s="114" t="s">
        <v>454</v>
      </c>
      <c r="N2837" s="114" t="s">
        <v>677</v>
      </c>
      <c r="V2837" s="114" t="s">
        <v>2950</v>
      </c>
      <c r="W2837">
        <v>303946</v>
      </c>
    </row>
    <row r="2838" spans="7:23" ht="12.75">
      <c r="G2838">
        <v>303622</v>
      </c>
      <c r="H2838" s="114" t="s">
        <v>2884</v>
      </c>
      <c r="I2838" s="114" t="s">
        <v>658</v>
      </c>
      <c r="L2838">
        <v>302830</v>
      </c>
      <c r="M2838" s="114" t="s">
        <v>2650</v>
      </c>
      <c r="N2838" s="114" t="s">
        <v>658</v>
      </c>
      <c r="V2838" s="114" t="s">
        <v>2951</v>
      </c>
      <c r="W2838">
        <v>303942</v>
      </c>
    </row>
    <row r="2839" spans="7:23" ht="12.75">
      <c r="G2839">
        <v>303618</v>
      </c>
      <c r="H2839" s="114" t="s">
        <v>2885</v>
      </c>
      <c r="I2839" s="114" t="s">
        <v>658</v>
      </c>
      <c r="L2839">
        <v>302833</v>
      </c>
      <c r="M2839" s="114" t="s">
        <v>257</v>
      </c>
      <c r="N2839" s="114" t="s">
        <v>677</v>
      </c>
      <c r="V2839" s="114" t="s">
        <v>2952</v>
      </c>
      <c r="W2839">
        <v>303938</v>
      </c>
    </row>
    <row r="2840" spans="7:23" ht="12.75">
      <c r="G2840">
        <v>303614</v>
      </c>
      <c r="H2840" s="114" t="s">
        <v>2886</v>
      </c>
      <c r="I2840" s="114" t="s">
        <v>658</v>
      </c>
      <c r="L2840">
        <v>302834</v>
      </c>
      <c r="M2840" s="114" t="s">
        <v>2649</v>
      </c>
      <c r="N2840" s="114" t="s">
        <v>658</v>
      </c>
      <c r="V2840" s="114" t="s">
        <v>5252</v>
      </c>
      <c r="W2840">
        <v>414066</v>
      </c>
    </row>
    <row r="2841" spans="7:23" ht="12.75">
      <c r="G2841">
        <v>303610</v>
      </c>
      <c r="H2841" s="114" t="s">
        <v>2887</v>
      </c>
      <c r="I2841" s="114" t="s">
        <v>658</v>
      </c>
      <c r="L2841">
        <v>302837</v>
      </c>
      <c r="M2841" s="114" t="s">
        <v>438</v>
      </c>
      <c r="N2841" s="114" t="s">
        <v>677</v>
      </c>
      <c r="V2841" s="114" t="s">
        <v>2953</v>
      </c>
      <c r="W2841">
        <v>303934</v>
      </c>
    </row>
    <row r="2842" spans="7:23" ht="12.75">
      <c r="G2842">
        <v>303606</v>
      </c>
      <c r="H2842" s="114" t="s">
        <v>2888</v>
      </c>
      <c r="I2842" s="114" t="s">
        <v>658</v>
      </c>
      <c r="L2842">
        <v>302838</v>
      </c>
      <c r="M2842" s="114" t="s">
        <v>2648</v>
      </c>
      <c r="N2842" s="114" t="s">
        <v>658</v>
      </c>
      <c r="V2842" s="114" t="s">
        <v>2954</v>
      </c>
      <c r="W2842">
        <v>303930</v>
      </c>
    </row>
    <row r="2843" spans="7:23" ht="12.75">
      <c r="G2843">
        <v>303602</v>
      </c>
      <c r="H2843" s="114" t="s">
        <v>2889</v>
      </c>
      <c r="I2843" s="114" t="s">
        <v>658</v>
      </c>
      <c r="L2843">
        <v>302841</v>
      </c>
      <c r="M2843" s="114" t="s">
        <v>295</v>
      </c>
      <c r="N2843" s="114" t="s">
        <v>677</v>
      </c>
      <c r="V2843" s="114" t="s">
        <v>2955</v>
      </c>
      <c r="W2843">
        <v>303926</v>
      </c>
    </row>
    <row r="2844" spans="7:23" ht="12.75">
      <c r="G2844">
        <v>303598</v>
      </c>
      <c r="H2844" s="114" t="s">
        <v>2890</v>
      </c>
      <c r="I2844" s="114" t="s">
        <v>658</v>
      </c>
      <c r="L2844">
        <v>302842</v>
      </c>
      <c r="M2844" s="114" t="s">
        <v>2647</v>
      </c>
      <c r="N2844" s="114" t="s">
        <v>658</v>
      </c>
      <c r="V2844" s="114" t="s">
        <v>2956</v>
      </c>
      <c r="W2844">
        <v>303922</v>
      </c>
    </row>
    <row r="2845" spans="7:23" ht="12.75">
      <c r="G2845">
        <v>349667</v>
      </c>
      <c r="H2845" s="114" t="s">
        <v>4824</v>
      </c>
      <c r="I2845" s="114" t="s">
        <v>658</v>
      </c>
      <c r="L2845">
        <v>302845</v>
      </c>
      <c r="M2845" s="114" t="s">
        <v>4</v>
      </c>
      <c r="N2845" s="114" t="s">
        <v>677</v>
      </c>
      <c r="V2845" s="114" t="s">
        <v>2957</v>
      </c>
      <c r="W2845">
        <v>303918</v>
      </c>
    </row>
    <row r="2846" spans="7:23" ht="12.75">
      <c r="G2846">
        <v>303594</v>
      </c>
      <c r="H2846" s="114" t="s">
        <v>2891</v>
      </c>
      <c r="I2846" s="114" t="s">
        <v>658</v>
      </c>
      <c r="L2846">
        <v>302846</v>
      </c>
      <c r="M2846" s="114" t="s">
        <v>2683</v>
      </c>
      <c r="N2846" s="114" t="s">
        <v>658</v>
      </c>
      <c r="V2846" s="114" t="s">
        <v>2958</v>
      </c>
      <c r="W2846">
        <v>303914</v>
      </c>
    </row>
    <row r="2847" spans="7:23" ht="12.75">
      <c r="G2847">
        <v>303590</v>
      </c>
      <c r="H2847" s="114" t="s">
        <v>2892</v>
      </c>
      <c r="I2847" s="114" t="s">
        <v>658</v>
      </c>
      <c r="L2847">
        <v>302849</v>
      </c>
      <c r="M2847" s="114" t="s">
        <v>951</v>
      </c>
      <c r="N2847" s="114" t="s">
        <v>677</v>
      </c>
      <c r="V2847" s="114" t="s">
        <v>2959</v>
      </c>
      <c r="W2847">
        <v>303910</v>
      </c>
    </row>
    <row r="2848" spans="7:23" ht="12.75">
      <c r="G2848">
        <v>24540</v>
      </c>
      <c r="H2848" s="114" t="s">
        <v>2893</v>
      </c>
      <c r="I2848" s="114" t="s">
        <v>658</v>
      </c>
      <c r="L2848">
        <v>302850</v>
      </c>
      <c r="M2848" s="114" t="s">
        <v>2682</v>
      </c>
      <c r="N2848" s="114" t="s">
        <v>658</v>
      </c>
      <c r="V2848" s="114" t="s">
        <v>2960</v>
      </c>
      <c r="W2848">
        <v>303906</v>
      </c>
    </row>
    <row r="2849" spans="7:23" ht="12.75">
      <c r="G2849">
        <v>303670</v>
      </c>
      <c r="H2849" s="114" t="s">
        <v>2894</v>
      </c>
      <c r="I2849" s="114" t="s">
        <v>658</v>
      </c>
      <c r="L2849">
        <v>302853</v>
      </c>
      <c r="M2849" s="114" t="s">
        <v>440</v>
      </c>
      <c r="N2849" s="114" t="s">
        <v>677</v>
      </c>
      <c r="V2849" s="114" t="s">
        <v>2961</v>
      </c>
      <c r="W2849">
        <v>303902</v>
      </c>
    </row>
    <row r="2850" spans="7:23" ht="12.75">
      <c r="G2850">
        <v>303666</v>
      </c>
      <c r="H2850" s="114" t="s">
        <v>2895</v>
      </c>
      <c r="I2850" s="114" t="s">
        <v>658</v>
      </c>
      <c r="L2850">
        <v>302854</v>
      </c>
      <c r="M2850" s="114" t="s">
        <v>2681</v>
      </c>
      <c r="N2850" s="114" t="s">
        <v>658</v>
      </c>
      <c r="V2850" s="114" t="s">
        <v>2962</v>
      </c>
      <c r="W2850">
        <v>303898</v>
      </c>
    </row>
    <row r="2851" spans="7:23" ht="12.75">
      <c r="G2851">
        <v>303662</v>
      </c>
      <c r="H2851" s="114" t="s">
        <v>2896</v>
      </c>
      <c r="I2851" s="114" t="s">
        <v>658</v>
      </c>
      <c r="L2851">
        <v>302857</v>
      </c>
      <c r="M2851" s="114" t="s">
        <v>371</v>
      </c>
      <c r="N2851" s="114" t="s">
        <v>677</v>
      </c>
      <c r="V2851" s="114" t="s">
        <v>2963</v>
      </c>
      <c r="W2851">
        <v>303894</v>
      </c>
    </row>
    <row r="2852" spans="7:23" ht="12.75">
      <c r="G2852">
        <v>303658</v>
      </c>
      <c r="H2852" s="114" t="s">
        <v>2897</v>
      </c>
      <c r="I2852" s="114" t="s">
        <v>658</v>
      </c>
      <c r="L2852">
        <v>302858</v>
      </c>
      <c r="M2852" s="114" t="s">
        <v>2680</v>
      </c>
      <c r="N2852" s="114" t="s">
        <v>658</v>
      </c>
      <c r="V2852" s="114" t="s">
        <v>2964</v>
      </c>
      <c r="W2852">
        <v>303890</v>
      </c>
    </row>
    <row r="2853" spans="7:23" ht="12.75">
      <c r="G2853">
        <v>303766</v>
      </c>
      <c r="H2853" s="114" t="s">
        <v>2898</v>
      </c>
      <c r="I2853" s="114" t="s">
        <v>658</v>
      </c>
      <c r="L2853">
        <v>302861</v>
      </c>
      <c r="M2853" s="114" t="s">
        <v>538</v>
      </c>
      <c r="N2853" s="114" t="s">
        <v>677</v>
      </c>
      <c r="V2853" s="114" t="s">
        <v>2965</v>
      </c>
      <c r="W2853">
        <v>303886</v>
      </c>
    </row>
    <row r="2854" spans="7:23" ht="12.75">
      <c r="G2854">
        <v>303762</v>
      </c>
      <c r="H2854" s="114" t="s">
        <v>2899</v>
      </c>
      <c r="I2854" s="114" t="s">
        <v>658</v>
      </c>
      <c r="L2854">
        <v>302862</v>
      </c>
      <c r="M2854" s="114" t="s">
        <v>2679</v>
      </c>
      <c r="N2854" s="114" t="s">
        <v>658</v>
      </c>
      <c r="V2854" s="114" t="s">
        <v>5253</v>
      </c>
      <c r="W2854">
        <v>367870</v>
      </c>
    </row>
    <row r="2855" spans="7:23" ht="12.75">
      <c r="G2855">
        <v>303758</v>
      </c>
      <c r="H2855" s="114" t="s">
        <v>2900</v>
      </c>
      <c r="I2855" s="114" t="s">
        <v>658</v>
      </c>
      <c r="L2855">
        <v>302865</v>
      </c>
      <c r="M2855" s="114" t="s">
        <v>536</v>
      </c>
      <c r="N2855" s="114" t="s">
        <v>677</v>
      </c>
      <c r="V2855" s="114" t="s">
        <v>2966</v>
      </c>
      <c r="W2855">
        <v>303882</v>
      </c>
    </row>
    <row r="2856" spans="7:23" ht="12.75">
      <c r="G2856">
        <v>303754</v>
      </c>
      <c r="H2856" s="114" t="s">
        <v>2901</v>
      </c>
      <c r="I2856" s="114" t="s">
        <v>658</v>
      </c>
      <c r="L2856">
        <v>302866</v>
      </c>
      <c r="M2856" s="114" t="s">
        <v>2678</v>
      </c>
      <c r="N2856" s="114" t="s">
        <v>658</v>
      </c>
      <c r="V2856" s="114" t="s">
        <v>2967</v>
      </c>
      <c r="W2856">
        <v>303878</v>
      </c>
    </row>
    <row r="2857" spans="7:23" ht="12.75">
      <c r="G2857">
        <v>303750</v>
      </c>
      <c r="H2857" s="114" t="s">
        <v>2902</v>
      </c>
      <c r="I2857" s="114" t="s">
        <v>658</v>
      </c>
      <c r="L2857">
        <v>302869</v>
      </c>
      <c r="M2857" s="114" t="s">
        <v>950</v>
      </c>
      <c r="N2857" s="114" t="s">
        <v>677</v>
      </c>
      <c r="V2857" s="114" t="s">
        <v>2968</v>
      </c>
      <c r="W2857">
        <v>303874</v>
      </c>
    </row>
    <row r="2858" spans="7:23" ht="12.75">
      <c r="G2858">
        <v>303746</v>
      </c>
      <c r="H2858" s="114" t="s">
        <v>2903</v>
      </c>
      <c r="I2858" s="114" t="s">
        <v>658</v>
      </c>
      <c r="L2858">
        <v>302870</v>
      </c>
      <c r="M2858" s="114" t="s">
        <v>2677</v>
      </c>
      <c r="N2858" s="114" t="s">
        <v>658</v>
      </c>
      <c r="V2858" s="114" t="s">
        <v>2969</v>
      </c>
      <c r="W2858">
        <v>303870</v>
      </c>
    </row>
    <row r="2859" spans="7:23" ht="12.75">
      <c r="G2859">
        <v>303742</v>
      </c>
      <c r="H2859" s="114" t="s">
        <v>2904</v>
      </c>
      <c r="I2859" s="114" t="s">
        <v>658</v>
      </c>
      <c r="L2859">
        <v>302873</v>
      </c>
      <c r="M2859" s="114" t="s">
        <v>949</v>
      </c>
      <c r="N2859" s="114" t="s">
        <v>677</v>
      </c>
      <c r="V2859" s="114" t="s">
        <v>2970</v>
      </c>
      <c r="W2859">
        <v>303866</v>
      </c>
    </row>
    <row r="2860" spans="7:23" ht="12.75">
      <c r="G2860">
        <v>303738</v>
      </c>
      <c r="H2860" s="114" t="s">
        <v>2905</v>
      </c>
      <c r="I2860" s="114" t="s">
        <v>658</v>
      </c>
      <c r="L2860">
        <v>302874</v>
      </c>
      <c r="M2860" s="114" t="s">
        <v>2676</v>
      </c>
      <c r="N2860" s="114" t="s">
        <v>658</v>
      </c>
      <c r="V2860" s="114" t="s">
        <v>2971</v>
      </c>
      <c r="W2860">
        <v>304062</v>
      </c>
    </row>
    <row r="2861" spans="7:23" ht="12.75">
      <c r="G2861">
        <v>303734</v>
      </c>
      <c r="H2861" s="114" t="s">
        <v>2906</v>
      </c>
      <c r="I2861" s="114" t="s">
        <v>658</v>
      </c>
      <c r="L2861">
        <v>302877</v>
      </c>
      <c r="M2861" s="114" t="s">
        <v>259</v>
      </c>
      <c r="N2861" s="114" t="s">
        <v>677</v>
      </c>
      <c r="V2861" s="114" t="s">
        <v>2972</v>
      </c>
      <c r="W2861">
        <v>304058</v>
      </c>
    </row>
    <row r="2862" spans="7:23" ht="12.75">
      <c r="G2862">
        <v>303730</v>
      </c>
      <c r="H2862" s="114" t="s">
        <v>2907</v>
      </c>
      <c r="I2862" s="114" t="s">
        <v>658</v>
      </c>
      <c r="L2862">
        <v>302878</v>
      </c>
      <c r="M2862" s="114" t="s">
        <v>2675</v>
      </c>
      <c r="N2862" s="114" t="s">
        <v>658</v>
      </c>
      <c r="V2862" s="114" t="s">
        <v>2973</v>
      </c>
      <c r="W2862">
        <v>304054</v>
      </c>
    </row>
    <row r="2863" spans="7:23" ht="12.75">
      <c r="G2863">
        <v>410667</v>
      </c>
      <c r="H2863" s="114" t="s">
        <v>5250</v>
      </c>
      <c r="I2863" s="114" t="s">
        <v>658</v>
      </c>
      <c r="L2863">
        <v>302881</v>
      </c>
      <c r="M2863" s="114" t="s">
        <v>113</v>
      </c>
      <c r="N2863" s="114" t="s">
        <v>677</v>
      </c>
      <c r="V2863" s="114" t="s">
        <v>2974</v>
      </c>
      <c r="W2863">
        <v>304050</v>
      </c>
    </row>
    <row r="2864" spans="7:23" ht="12.75">
      <c r="G2864">
        <v>303726</v>
      </c>
      <c r="H2864" s="114" t="s">
        <v>2908</v>
      </c>
      <c r="I2864" s="114" t="s">
        <v>658</v>
      </c>
      <c r="L2864">
        <v>302882</v>
      </c>
      <c r="M2864" s="114" t="s">
        <v>2674</v>
      </c>
      <c r="N2864" s="114" t="s">
        <v>658</v>
      </c>
      <c r="V2864" s="114" t="s">
        <v>2975</v>
      </c>
      <c r="W2864">
        <v>304046</v>
      </c>
    </row>
    <row r="2865" spans="7:23" ht="12.75">
      <c r="G2865">
        <v>303722</v>
      </c>
      <c r="H2865" s="114" t="s">
        <v>2909</v>
      </c>
      <c r="I2865" s="114" t="s">
        <v>658</v>
      </c>
      <c r="L2865">
        <v>302885</v>
      </c>
      <c r="M2865" s="114" t="s">
        <v>948</v>
      </c>
      <c r="N2865" s="114" t="s">
        <v>677</v>
      </c>
      <c r="V2865" s="114" t="s">
        <v>2976</v>
      </c>
      <c r="W2865">
        <v>304042</v>
      </c>
    </row>
    <row r="2866" spans="7:23" ht="12.75">
      <c r="G2866">
        <v>303718</v>
      </c>
      <c r="H2866" s="114" t="s">
        <v>2910</v>
      </c>
      <c r="I2866" s="114" t="s">
        <v>658</v>
      </c>
      <c r="L2866">
        <v>302886</v>
      </c>
      <c r="M2866" s="114" t="s">
        <v>2673</v>
      </c>
      <c r="N2866" s="114" t="s">
        <v>658</v>
      </c>
      <c r="V2866" s="114" t="s">
        <v>2977</v>
      </c>
      <c r="W2866">
        <v>304038</v>
      </c>
    </row>
    <row r="2867" spans="7:23" ht="12.75">
      <c r="G2867">
        <v>303714</v>
      </c>
      <c r="H2867" s="114" t="s">
        <v>2911</v>
      </c>
      <c r="I2867" s="114" t="s">
        <v>658</v>
      </c>
      <c r="L2867">
        <v>302889</v>
      </c>
      <c r="M2867" s="114" t="s">
        <v>112</v>
      </c>
      <c r="N2867" s="114" t="s">
        <v>677</v>
      </c>
      <c r="V2867" s="114" t="s">
        <v>2978</v>
      </c>
      <c r="W2867">
        <v>304034</v>
      </c>
    </row>
    <row r="2868" spans="7:23" ht="12.75">
      <c r="G2868">
        <v>303710</v>
      </c>
      <c r="H2868" s="114" t="s">
        <v>2912</v>
      </c>
      <c r="I2868" s="114" t="s">
        <v>658</v>
      </c>
      <c r="L2868">
        <v>302890</v>
      </c>
      <c r="M2868" s="114" t="s">
        <v>2672</v>
      </c>
      <c r="N2868" s="114" t="s">
        <v>658</v>
      </c>
      <c r="V2868" s="114" t="s">
        <v>2979</v>
      </c>
      <c r="W2868">
        <v>304030</v>
      </c>
    </row>
    <row r="2869" spans="7:23" ht="12.75">
      <c r="G2869">
        <v>303706</v>
      </c>
      <c r="H2869" s="114" t="s">
        <v>2913</v>
      </c>
      <c r="I2869" s="114" t="s">
        <v>658</v>
      </c>
      <c r="L2869">
        <v>302893</v>
      </c>
      <c r="M2869" s="114" t="s">
        <v>344</v>
      </c>
      <c r="N2869" s="114" t="s">
        <v>677</v>
      </c>
      <c r="V2869" s="114" t="s">
        <v>2980</v>
      </c>
      <c r="W2869">
        <v>304026</v>
      </c>
    </row>
    <row r="2870" spans="7:23" ht="12.75">
      <c r="G2870">
        <v>303702</v>
      </c>
      <c r="H2870" s="114" t="s">
        <v>2914</v>
      </c>
      <c r="I2870" s="114" t="s">
        <v>658</v>
      </c>
      <c r="L2870">
        <v>302894</v>
      </c>
      <c r="M2870" s="114" t="s">
        <v>2671</v>
      </c>
      <c r="N2870" s="114" t="s">
        <v>658</v>
      </c>
      <c r="V2870" s="114" t="s">
        <v>2981</v>
      </c>
      <c r="W2870">
        <v>304022</v>
      </c>
    </row>
    <row r="2871" spans="7:23" ht="12.75">
      <c r="G2871">
        <v>303698</v>
      </c>
      <c r="H2871" s="114" t="s">
        <v>2915</v>
      </c>
      <c r="I2871" s="114" t="s">
        <v>658</v>
      </c>
      <c r="L2871">
        <v>302897</v>
      </c>
      <c r="M2871" s="114" t="s">
        <v>111</v>
      </c>
      <c r="N2871" s="114" t="s">
        <v>677</v>
      </c>
      <c r="V2871" s="114" t="s">
        <v>2982</v>
      </c>
      <c r="W2871">
        <v>304018</v>
      </c>
    </row>
    <row r="2872" spans="7:23" ht="12.75">
      <c r="G2872">
        <v>303694</v>
      </c>
      <c r="H2872" s="114" t="s">
        <v>2916</v>
      </c>
      <c r="I2872" s="114" t="s">
        <v>658</v>
      </c>
      <c r="L2872">
        <v>302898</v>
      </c>
      <c r="M2872" s="114" t="s">
        <v>2670</v>
      </c>
      <c r="N2872" s="114" t="s">
        <v>658</v>
      </c>
      <c r="V2872" s="114" t="s">
        <v>2983</v>
      </c>
      <c r="W2872">
        <v>304014</v>
      </c>
    </row>
    <row r="2873" spans="7:23" ht="12.75">
      <c r="G2873">
        <v>303690</v>
      </c>
      <c r="H2873" s="114" t="s">
        <v>2917</v>
      </c>
      <c r="I2873" s="114" t="s">
        <v>658</v>
      </c>
      <c r="L2873">
        <v>302901</v>
      </c>
      <c r="M2873" s="114" t="s">
        <v>455</v>
      </c>
      <c r="N2873" s="114" t="s">
        <v>677</v>
      </c>
      <c r="V2873" s="114" t="s">
        <v>2984</v>
      </c>
      <c r="W2873">
        <v>304010</v>
      </c>
    </row>
    <row r="2874" spans="7:23" ht="12.75">
      <c r="G2874">
        <v>303686</v>
      </c>
      <c r="H2874" s="114" t="s">
        <v>2918</v>
      </c>
      <c r="I2874" s="114" t="s">
        <v>658</v>
      </c>
      <c r="L2874">
        <v>302902</v>
      </c>
      <c r="M2874" s="114" t="s">
        <v>2669</v>
      </c>
      <c r="N2874" s="114" t="s">
        <v>658</v>
      </c>
      <c r="V2874" s="114" t="s">
        <v>2985</v>
      </c>
      <c r="W2874">
        <v>304006</v>
      </c>
    </row>
    <row r="2875" spans="7:23" ht="12.75">
      <c r="G2875">
        <v>303682</v>
      </c>
      <c r="H2875" s="114" t="s">
        <v>2919</v>
      </c>
      <c r="I2875" s="114" t="s">
        <v>658</v>
      </c>
      <c r="L2875">
        <v>302905</v>
      </c>
      <c r="M2875" s="114" t="s">
        <v>432</v>
      </c>
      <c r="N2875" s="114" t="s">
        <v>677</v>
      </c>
      <c r="V2875" s="114" t="s">
        <v>2986</v>
      </c>
      <c r="W2875">
        <v>304002</v>
      </c>
    </row>
    <row r="2876" spans="7:23" ht="12.75">
      <c r="G2876">
        <v>303678</v>
      </c>
      <c r="H2876" s="114" t="s">
        <v>2920</v>
      </c>
      <c r="I2876" s="114" t="s">
        <v>658</v>
      </c>
      <c r="L2876">
        <v>302906</v>
      </c>
      <c r="M2876" s="114" t="s">
        <v>2668</v>
      </c>
      <c r="N2876" s="114" t="s">
        <v>658</v>
      </c>
      <c r="V2876" s="114" t="s">
        <v>2987</v>
      </c>
      <c r="W2876">
        <v>303998</v>
      </c>
    </row>
    <row r="2877" spans="7:23" ht="12.75">
      <c r="G2877">
        <v>303674</v>
      </c>
      <c r="H2877" s="114" t="s">
        <v>2921</v>
      </c>
      <c r="I2877" s="114" t="s">
        <v>658</v>
      </c>
      <c r="L2877">
        <v>302909</v>
      </c>
      <c r="M2877" s="114" t="s">
        <v>947</v>
      </c>
      <c r="N2877" s="114" t="s">
        <v>677</v>
      </c>
      <c r="V2877" s="114" t="s">
        <v>2988</v>
      </c>
      <c r="W2877">
        <v>303994</v>
      </c>
    </row>
    <row r="2878" spans="7:23" ht="12.75">
      <c r="G2878">
        <v>303830</v>
      </c>
      <c r="H2878" s="114" t="s">
        <v>2922</v>
      </c>
      <c r="I2878" s="114" t="s">
        <v>658</v>
      </c>
      <c r="L2878">
        <v>302910</v>
      </c>
      <c r="M2878" s="114" t="s">
        <v>2687</v>
      </c>
      <c r="N2878" s="114" t="s">
        <v>658</v>
      </c>
      <c r="V2878" s="114" t="s">
        <v>2989</v>
      </c>
      <c r="W2878">
        <v>303990</v>
      </c>
    </row>
    <row r="2879" spans="7:23" ht="12.75">
      <c r="G2879">
        <v>303826</v>
      </c>
      <c r="H2879" s="114" t="s">
        <v>2923</v>
      </c>
      <c r="I2879" s="114" t="s">
        <v>658</v>
      </c>
      <c r="L2879">
        <v>302913</v>
      </c>
      <c r="M2879" s="114" t="s">
        <v>955</v>
      </c>
      <c r="N2879" s="114" t="s">
        <v>677</v>
      </c>
      <c r="V2879" s="114" t="s">
        <v>5254</v>
      </c>
      <c r="W2879">
        <v>404066</v>
      </c>
    </row>
    <row r="2880" spans="7:23" ht="12.75">
      <c r="G2880">
        <v>303822</v>
      </c>
      <c r="H2880" s="114" t="s">
        <v>2924</v>
      </c>
      <c r="I2880" s="114" t="s">
        <v>658</v>
      </c>
      <c r="L2880">
        <v>302914</v>
      </c>
      <c r="M2880" s="114" t="s">
        <v>2686</v>
      </c>
      <c r="N2880" s="114" t="s">
        <v>658</v>
      </c>
      <c r="V2880" s="114" t="s">
        <v>2990</v>
      </c>
      <c r="W2880">
        <v>303986</v>
      </c>
    </row>
    <row r="2881" spans="7:23" ht="12.75">
      <c r="G2881">
        <v>303818</v>
      </c>
      <c r="H2881" s="114" t="s">
        <v>2925</v>
      </c>
      <c r="I2881" s="114" t="s">
        <v>658</v>
      </c>
      <c r="L2881">
        <v>302917</v>
      </c>
      <c r="M2881" s="114" t="s">
        <v>954</v>
      </c>
      <c r="N2881" s="114" t="s">
        <v>677</v>
      </c>
      <c r="V2881" s="114" t="s">
        <v>2991</v>
      </c>
      <c r="W2881">
        <v>303982</v>
      </c>
    </row>
    <row r="2882" spans="7:23" ht="12.75">
      <c r="G2882">
        <v>303814</v>
      </c>
      <c r="H2882" s="114" t="s">
        <v>2926</v>
      </c>
      <c r="I2882" s="114" t="s">
        <v>658</v>
      </c>
      <c r="L2882">
        <v>302918</v>
      </c>
      <c r="M2882" s="114" t="s">
        <v>2685</v>
      </c>
      <c r="N2882" s="114" t="s">
        <v>658</v>
      </c>
      <c r="V2882" s="114" t="s">
        <v>2992</v>
      </c>
      <c r="W2882">
        <v>303978</v>
      </c>
    </row>
    <row r="2883" spans="7:23" ht="12.75">
      <c r="G2883">
        <v>303810</v>
      </c>
      <c r="H2883" s="114" t="s">
        <v>2927</v>
      </c>
      <c r="I2883" s="114" t="s">
        <v>658</v>
      </c>
      <c r="L2883">
        <v>302921</v>
      </c>
      <c r="M2883" s="114" t="s">
        <v>953</v>
      </c>
      <c r="N2883" s="114" t="s">
        <v>677</v>
      </c>
      <c r="V2883" s="114" t="s">
        <v>2993</v>
      </c>
      <c r="W2883">
        <v>303974</v>
      </c>
    </row>
    <row r="2884" spans="7:23" ht="12.75">
      <c r="G2884">
        <v>346266</v>
      </c>
      <c r="H2884" s="114" t="s">
        <v>4825</v>
      </c>
      <c r="I2884" s="114" t="s">
        <v>658</v>
      </c>
      <c r="L2884">
        <v>302922</v>
      </c>
      <c r="M2884" s="114" t="s">
        <v>2697</v>
      </c>
      <c r="N2884" s="114" t="s">
        <v>658</v>
      </c>
      <c r="V2884" s="114" t="s">
        <v>2994</v>
      </c>
      <c r="W2884">
        <v>303970</v>
      </c>
    </row>
    <row r="2885" spans="7:23" ht="12.75">
      <c r="G2885">
        <v>411267</v>
      </c>
      <c r="H2885" s="114" t="s">
        <v>5251</v>
      </c>
      <c r="I2885" s="114" t="s">
        <v>658</v>
      </c>
      <c r="L2885">
        <v>302925</v>
      </c>
      <c r="M2885" s="114" t="s">
        <v>118</v>
      </c>
      <c r="N2885" s="114" t="s">
        <v>677</v>
      </c>
      <c r="V2885" s="114" t="s">
        <v>2995</v>
      </c>
      <c r="W2885">
        <v>304094</v>
      </c>
    </row>
    <row r="2886" spans="7:23" ht="12.75">
      <c r="G2886">
        <v>303806</v>
      </c>
      <c r="H2886" s="114" t="s">
        <v>2928</v>
      </c>
      <c r="I2886" s="114" t="s">
        <v>658</v>
      </c>
      <c r="L2886">
        <v>302926</v>
      </c>
      <c r="M2886" s="114" t="s">
        <v>2696</v>
      </c>
      <c r="N2886" s="114" t="s">
        <v>658</v>
      </c>
      <c r="V2886" s="114" t="s">
        <v>2996</v>
      </c>
      <c r="W2886">
        <v>304090</v>
      </c>
    </row>
    <row r="2887" spans="7:23" ht="12.75">
      <c r="G2887">
        <v>303802</v>
      </c>
      <c r="H2887" s="114" t="s">
        <v>2929</v>
      </c>
      <c r="I2887" s="114" t="s">
        <v>658</v>
      </c>
      <c r="L2887">
        <v>302929</v>
      </c>
      <c r="M2887" s="114" t="s">
        <v>959</v>
      </c>
      <c r="N2887" s="114" t="s">
        <v>677</v>
      </c>
      <c r="V2887" s="114" t="s">
        <v>2997</v>
      </c>
      <c r="W2887">
        <v>304086</v>
      </c>
    </row>
    <row r="2888" spans="7:23" ht="12.75">
      <c r="G2888">
        <v>303798</v>
      </c>
      <c r="H2888" s="114" t="s">
        <v>2930</v>
      </c>
      <c r="I2888" s="114" t="s">
        <v>658</v>
      </c>
      <c r="L2888">
        <v>302930</v>
      </c>
      <c r="M2888" s="114" t="s">
        <v>2695</v>
      </c>
      <c r="N2888" s="114" t="s">
        <v>658</v>
      </c>
      <c r="V2888" s="114" t="s">
        <v>2998</v>
      </c>
      <c r="W2888">
        <v>304082</v>
      </c>
    </row>
    <row r="2889" spans="7:23" ht="12.75">
      <c r="G2889">
        <v>303794</v>
      </c>
      <c r="H2889" s="114" t="s">
        <v>2931</v>
      </c>
      <c r="I2889" s="114" t="s">
        <v>658</v>
      </c>
      <c r="L2889">
        <v>302933</v>
      </c>
      <c r="M2889" s="114" t="s">
        <v>117</v>
      </c>
      <c r="N2889" s="114" t="s">
        <v>677</v>
      </c>
      <c r="V2889" s="114" t="s">
        <v>2999</v>
      </c>
      <c r="W2889">
        <v>304078</v>
      </c>
    </row>
    <row r="2890" spans="7:23" ht="12.75">
      <c r="G2890">
        <v>303790</v>
      </c>
      <c r="H2890" s="114" t="s">
        <v>2932</v>
      </c>
      <c r="I2890" s="114" t="s">
        <v>658</v>
      </c>
      <c r="L2890">
        <v>302934</v>
      </c>
      <c r="M2890" s="114" t="s">
        <v>2694</v>
      </c>
      <c r="N2890" s="114" t="s">
        <v>658</v>
      </c>
      <c r="V2890" s="114" t="s">
        <v>3000</v>
      </c>
      <c r="W2890">
        <v>304074</v>
      </c>
    </row>
    <row r="2891" spans="7:23" ht="12.75">
      <c r="G2891">
        <v>303786</v>
      </c>
      <c r="H2891" s="114" t="s">
        <v>2933</v>
      </c>
      <c r="I2891" s="114" t="s">
        <v>658</v>
      </c>
      <c r="L2891">
        <v>302937</v>
      </c>
      <c r="M2891" s="114" t="s">
        <v>958</v>
      </c>
      <c r="N2891" s="114" t="s">
        <v>677</v>
      </c>
      <c r="V2891" s="114" t="s">
        <v>3001</v>
      </c>
      <c r="W2891">
        <v>304070</v>
      </c>
    </row>
    <row r="2892" spans="7:23" ht="12.75">
      <c r="G2892">
        <v>303782</v>
      </c>
      <c r="H2892" s="114" t="s">
        <v>2934</v>
      </c>
      <c r="I2892" s="114" t="s">
        <v>658</v>
      </c>
      <c r="L2892">
        <v>302938</v>
      </c>
      <c r="M2892" s="114" t="s">
        <v>2693</v>
      </c>
      <c r="N2892" s="114" t="s">
        <v>658</v>
      </c>
      <c r="V2892" s="114" t="s">
        <v>3002</v>
      </c>
      <c r="W2892">
        <v>304066</v>
      </c>
    </row>
    <row r="2893" spans="7:23" ht="12.75">
      <c r="G2893">
        <v>303778</v>
      </c>
      <c r="H2893" s="114" t="s">
        <v>2935</v>
      </c>
      <c r="I2893" s="114" t="s">
        <v>658</v>
      </c>
      <c r="L2893">
        <v>302941</v>
      </c>
      <c r="M2893" s="114" t="s">
        <v>464</v>
      </c>
      <c r="N2893" s="114" t="s">
        <v>677</v>
      </c>
      <c r="V2893" s="114" t="s">
        <v>3003</v>
      </c>
      <c r="W2893">
        <v>225467</v>
      </c>
    </row>
    <row r="2894" spans="7:23" ht="12.75">
      <c r="G2894">
        <v>303774</v>
      </c>
      <c r="H2894" s="114" t="s">
        <v>2936</v>
      </c>
      <c r="I2894" s="114" t="s">
        <v>658</v>
      </c>
      <c r="L2894">
        <v>302942</v>
      </c>
      <c r="M2894" s="114" t="s">
        <v>2692</v>
      </c>
      <c r="N2894" s="114" t="s">
        <v>658</v>
      </c>
      <c r="V2894" s="114" t="s">
        <v>3004</v>
      </c>
      <c r="W2894">
        <v>304114</v>
      </c>
    </row>
    <row r="2895" spans="7:23" ht="12.75">
      <c r="G2895">
        <v>303770</v>
      </c>
      <c r="H2895" s="114" t="s">
        <v>2937</v>
      </c>
      <c r="I2895" s="114" t="s">
        <v>658</v>
      </c>
      <c r="L2895">
        <v>302945</v>
      </c>
      <c r="M2895" s="114" t="s">
        <v>116</v>
      </c>
      <c r="N2895" s="114" t="s">
        <v>677</v>
      </c>
      <c r="V2895" s="114" t="s">
        <v>5255</v>
      </c>
      <c r="W2895">
        <v>413066</v>
      </c>
    </row>
    <row r="2896" spans="7:23" ht="12.75">
      <c r="G2896">
        <v>219274</v>
      </c>
      <c r="H2896" s="114" t="s">
        <v>2938</v>
      </c>
      <c r="I2896" s="114" t="s">
        <v>658</v>
      </c>
      <c r="L2896">
        <v>302946</v>
      </c>
      <c r="M2896" s="114" t="s">
        <v>2691</v>
      </c>
      <c r="N2896" s="114" t="s">
        <v>658</v>
      </c>
      <c r="V2896" s="114" t="s">
        <v>3005</v>
      </c>
      <c r="W2896">
        <v>304110</v>
      </c>
    </row>
    <row r="2897" spans="7:23" ht="12.75">
      <c r="G2897">
        <v>303862</v>
      </c>
      <c r="H2897" s="114" t="s">
        <v>2939</v>
      </c>
      <c r="I2897" s="114" t="s">
        <v>658</v>
      </c>
      <c r="L2897">
        <v>302949</v>
      </c>
      <c r="M2897" s="114" t="s">
        <v>491</v>
      </c>
      <c r="N2897" s="114" t="s">
        <v>677</v>
      </c>
      <c r="V2897" s="114" t="s">
        <v>3006</v>
      </c>
      <c r="W2897">
        <v>304106</v>
      </c>
    </row>
    <row r="2898" spans="7:23" ht="12.75">
      <c r="G2898">
        <v>303858</v>
      </c>
      <c r="H2898" s="114" t="s">
        <v>2940</v>
      </c>
      <c r="I2898" s="114" t="s">
        <v>658</v>
      </c>
      <c r="L2898">
        <v>302950</v>
      </c>
      <c r="M2898" s="114" t="s">
        <v>2690</v>
      </c>
      <c r="N2898" s="114" t="s">
        <v>658</v>
      </c>
      <c r="V2898" s="114" t="s">
        <v>3007</v>
      </c>
      <c r="W2898">
        <v>304102</v>
      </c>
    </row>
    <row r="2899" spans="7:23" ht="12.75">
      <c r="G2899">
        <v>303854</v>
      </c>
      <c r="H2899" s="114" t="s">
        <v>2941</v>
      </c>
      <c r="I2899" s="114" t="s">
        <v>658</v>
      </c>
      <c r="L2899">
        <v>302953</v>
      </c>
      <c r="M2899" s="114" t="s">
        <v>114</v>
      </c>
      <c r="N2899" s="114" t="s">
        <v>677</v>
      </c>
      <c r="V2899" s="114" t="s">
        <v>3008</v>
      </c>
      <c r="W2899">
        <v>304170</v>
      </c>
    </row>
    <row r="2900" spans="7:23" ht="12.75">
      <c r="G2900">
        <v>303850</v>
      </c>
      <c r="H2900" s="114" t="s">
        <v>2942</v>
      </c>
      <c r="I2900" s="114" t="s">
        <v>658</v>
      </c>
      <c r="L2900">
        <v>302954</v>
      </c>
      <c r="M2900" s="114" t="s">
        <v>2689</v>
      </c>
      <c r="N2900" s="114" t="s">
        <v>658</v>
      </c>
      <c r="V2900" s="114" t="s">
        <v>3009</v>
      </c>
      <c r="W2900">
        <v>304166</v>
      </c>
    </row>
    <row r="2901" spans="7:23" ht="12.75">
      <c r="G2901">
        <v>303846</v>
      </c>
      <c r="H2901" s="114" t="s">
        <v>2943</v>
      </c>
      <c r="I2901" s="114" t="s">
        <v>658</v>
      </c>
      <c r="L2901">
        <v>302957</v>
      </c>
      <c r="M2901" s="114" t="s">
        <v>957</v>
      </c>
      <c r="N2901" s="114" t="s">
        <v>677</v>
      </c>
      <c r="V2901" s="114" t="s">
        <v>3010</v>
      </c>
      <c r="W2901">
        <v>304162</v>
      </c>
    </row>
    <row r="2902" spans="7:23" ht="12.75">
      <c r="G2902">
        <v>303842</v>
      </c>
      <c r="H2902" s="114" t="s">
        <v>2944</v>
      </c>
      <c r="I2902" s="114" t="s">
        <v>658</v>
      </c>
      <c r="L2902">
        <v>302958</v>
      </c>
      <c r="M2902" s="114" t="s">
        <v>2714</v>
      </c>
      <c r="N2902" s="114" t="s">
        <v>658</v>
      </c>
      <c r="V2902" s="114" t="s">
        <v>3011</v>
      </c>
      <c r="W2902">
        <v>304158</v>
      </c>
    </row>
    <row r="2903" spans="7:23" ht="12.75">
      <c r="G2903">
        <v>303838</v>
      </c>
      <c r="H2903" s="114" t="s">
        <v>2945</v>
      </c>
      <c r="I2903" s="114" t="s">
        <v>658</v>
      </c>
      <c r="L2903">
        <v>302961</v>
      </c>
      <c r="M2903" s="114" t="s">
        <v>121</v>
      </c>
      <c r="N2903" s="114" t="s">
        <v>677</v>
      </c>
      <c r="V2903" s="114" t="s">
        <v>5256</v>
      </c>
      <c r="W2903">
        <v>363474</v>
      </c>
    </row>
    <row r="2904" spans="7:23" ht="12.75">
      <c r="G2904">
        <v>303834</v>
      </c>
      <c r="H2904" s="114" t="s">
        <v>2946</v>
      </c>
      <c r="I2904" s="114" t="s">
        <v>658</v>
      </c>
      <c r="L2904">
        <v>302962</v>
      </c>
      <c r="M2904" s="114" t="s">
        <v>2713</v>
      </c>
      <c r="N2904" s="114" t="s">
        <v>658</v>
      </c>
      <c r="V2904" s="114" t="s">
        <v>3012</v>
      </c>
      <c r="W2904">
        <v>304154</v>
      </c>
    </row>
    <row r="2905" spans="7:23" ht="12.75">
      <c r="G2905">
        <v>303958</v>
      </c>
      <c r="H2905" s="114" t="s">
        <v>2947</v>
      </c>
      <c r="I2905" s="114" t="s">
        <v>658</v>
      </c>
      <c r="L2905">
        <v>302965</v>
      </c>
      <c r="M2905" s="114" t="s">
        <v>972</v>
      </c>
      <c r="N2905" s="114" t="s">
        <v>677</v>
      </c>
      <c r="V2905" s="114" t="s">
        <v>3013</v>
      </c>
      <c r="W2905">
        <v>304150</v>
      </c>
    </row>
    <row r="2906" spans="7:23" ht="12.75">
      <c r="G2906">
        <v>303954</v>
      </c>
      <c r="H2906" s="114" t="s">
        <v>2948</v>
      </c>
      <c r="I2906" s="114" t="s">
        <v>658</v>
      </c>
      <c r="L2906">
        <v>302966</v>
      </c>
      <c r="M2906" s="114" t="s">
        <v>2712</v>
      </c>
      <c r="N2906" s="114" t="s">
        <v>658</v>
      </c>
      <c r="V2906" s="114" t="s">
        <v>3014</v>
      </c>
      <c r="W2906">
        <v>304146</v>
      </c>
    </row>
    <row r="2907" spans="7:23" ht="12.75">
      <c r="G2907">
        <v>303950</v>
      </c>
      <c r="H2907" s="114" t="s">
        <v>2949</v>
      </c>
      <c r="I2907" s="114" t="s">
        <v>658</v>
      </c>
      <c r="L2907">
        <v>302969</v>
      </c>
      <c r="M2907" s="114" t="s">
        <v>971</v>
      </c>
      <c r="N2907" s="114" t="s">
        <v>677</v>
      </c>
      <c r="V2907" s="114" t="s">
        <v>3015</v>
      </c>
      <c r="W2907">
        <v>304142</v>
      </c>
    </row>
    <row r="2908" spans="7:23" ht="12.75">
      <c r="G2908">
        <v>303946</v>
      </c>
      <c r="H2908" s="114" t="s">
        <v>2950</v>
      </c>
      <c r="I2908" s="114" t="s">
        <v>658</v>
      </c>
      <c r="L2908">
        <v>302970</v>
      </c>
      <c r="M2908" s="114" t="s">
        <v>2711</v>
      </c>
      <c r="N2908" s="114" t="s">
        <v>658</v>
      </c>
      <c r="V2908" s="114" t="s">
        <v>3016</v>
      </c>
      <c r="W2908">
        <v>304138</v>
      </c>
    </row>
    <row r="2909" spans="7:23" ht="12.75">
      <c r="G2909">
        <v>303942</v>
      </c>
      <c r="H2909" s="114" t="s">
        <v>2951</v>
      </c>
      <c r="I2909" s="114" t="s">
        <v>658</v>
      </c>
      <c r="L2909">
        <v>302973</v>
      </c>
      <c r="M2909" s="114" t="s">
        <v>970</v>
      </c>
      <c r="N2909" s="114" t="s">
        <v>677</v>
      </c>
      <c r="V2909" s="114" t="s">
        <v>3017</v>
      </c>
      <c r="W2909">
        <v>304134</v>
      </c>
    </row>
    <row r="2910" spans="7:23" ht="12.75">
      <c r="G2910">
        <v>303938</v>
      </c>
      <c r="H2910" s="114" t="s">
        <v>2952</v>
      </c>
      <c r="I2910" s="114" t="s">
        <v>658</v>
      </c>
      <c r="L2910">
        <v>302974</v>
      </c>
      <c r="M2910" s="114" t="s">
        <v>2710</v>
      </c>
      <c r="N2910" s="114" t="s">
        <v>658</v>
      </c>
      <c r="V2910" s="114" t="s">
        <v>3018</v>
      </c>
      <c r="W2910">
        <v>304130</v>
      </c>
    </row>
    <row r="2911" spans="7:23" ht="12.75">
      <c r="G2911">
        <v>414066</v>
      </c>
      <c r="H2911" s="114" t="s">
        <v>5252</v>
      </c>
      <c r="I2911" s="114" t="s">
        <v>658</v>
      </c>
      <c r="L2911">
        <v>302977</v>
      </c>
      <c r="M2911" s="114" t="s">
        <v>120</v>
      </c>
      <c r="N2911" s="114" t="s">
        <v>677</v>
      </c>
      <c r="V2911" s="114" t="s">
        <v>3019</v>
      </c>
      <c r="W2911">
        <v>304126</v>
      </c>
    </row>
    <row r="2912" spans="7:23" ht="12.75">
      <c r="G2912">
        <v>303934</v>
      </c>
      <c r="H2912" s="114" t="s">
        <v>2953</v>
      </c>
      <c r="I2912" s="114" t="s">
        <v>658</v>
      </c>
      <c r="L2912">
        <v>302978</v>
      </c>
      <c r="M2912" s="114" t="s">
        <v>2709</v>
      </c>
      <c r="N2912" s="114" t="s">
        <v>658</v>
      </c>
      <c r="V2912" s="114" t="s">
        <v>5257</v>
      </c>
      <c r="W2912">
        <v>416866</v>
      </c>
    </row>
    <row r="2913" spans="7:23" ht="12.75">
      <c r="G2913">
        <v>303930</v>
      </c>
      <c r="H2913" s="114" t="s">
        <v>2954</v>
      </c>
      <c r="I2913" s="114" t="s">
        <v>658</v>
      </c>
      <c r="L2913">
        <v>302981</v>
      </c>
      <c r="M2913" s="114" t="s">
        <v>260</v>
      </c>
      <c r="N2913" s="114" t="s">
        <v>677</v>
      </c>
      <c r="V2913" s="114" t="s">
        <v>3020</v>
      </c>
      <c r="W2913">
        <v>304122</v>
      </c>
    </row>
    <row r="2914" spans="7:23" ht="12.75">
      <c r="G2914">
        <v>303926</v>
      </c>
      <c r="H2914" s="114" t="s">
        <v>2955</v>
      </c>
      <c r="I2914" s="114" t="s">
        <v>658</v>
      </c>
      <c r="L2914">
        <v>302982</v>
      </c>
      <c r="M2914" s="114" t="s">
        <v>2708</v>
      </c>
      <c r="N2914" s="114" t="s">
        <v>658</v>
      </c>
      <c r="V2914" s="114" t="s">
        <v>3021</v>
      </c>
      <c r="W2914">
        <v>304098</v>
      </c>
    </row>
    <row r="2915" spans="7:23" ht="12.75">
      <c r="G2915">
        <v>303922</v>
      </c>
      <c r="H2915" s="114" t="s">
        <v>2956</v>
      </c>
      <c r="I2915" s="114" t="s">
        <v>658</v>
      </c>
      <c r="L2915">
        <v>302985</v>
      </c>
      <c r="M2915" s="114" t="s">
        <v>969</v>
      </c>
      <c r="N2915" s="114" t="s">
        <v>677</v>
      </c>
      <c r="V2915" s="114" t="s">
        <v>3022</v>
      </c>
      <c r="W2915">
        <v>24541</v>
      </c>
    </row>
    <row r="2916" spans="7:23" ht="12.75">
      <c r="G2916">
        <v>303918</v>
      </c>
      <c r="H2916" s="114" t="s">
        <v>2957</v>
      </c>
      <c r="I2916" s="114" t="s">
        <v>658</v>
      </c>
      <c r="L2916">
        <v>302986</v>
      </c>
      <c r="M2916" s="114" t="s">
        <v>2707</v>
      </c>
      <c r="N2916" s="114" t="s">
        <v>658</v>
      </c>
      <c r="V2916" s="114" t="s">
        <v>3023</v>
      </c>
      <c r="W2916">
        <v>304190</v>
      </c>
    </row>
    <row r="2917" spans="7:23" ht="12.75">
      <c r="G2917">
        <v>303914</v>
      </c>
      <c r="H2917" s="114" t="s">
        <v>2958</v>
      </c>
      <c r="I2917" s="114" t="s">
        <v>658</v>
      </c>
      <c r="L2917">
        <v>302989</v>
      </c>
      <c r="M2917" s="114" t="s">
        <v>968</v>
      </c>
      <c r="N2917" s="114" t="s">
        <v>677</v>
      </c>
      <c r="V2917" s="114" t="s">
        <v>3024</v>
      </c>
      <c r="W2917">
        <v>304186</v>
      </c>
    </row>
    <row r="2918" spans="7:23" ht="12.75">
      <c r="G2918">
        <v>303910</v>
      </c>
      <c r="H2918" s="114" t="s">
        <v>2959</v>
      </c>
      <c r="I2918" s="114" t="s">
        <v>658</v>
      </c>
      <c r="L2918">
        <v>302990</v>
      </c>
      <c r="M2918" s="114" t="s">
        <v>2706</v>
      </c>
      <c r="N2918" s="114" t="s">
        <v>658</v>
      </c>
      <c r="V2918" s="114" t="s">
        <v>3025</v>
      </c>
      <c r="W2918">
        <v>304182</v>
      </c>
    </row>
    <row r="2919" spans="7:23" ht="12.75">
      <c r="G2919">
        <v>303906</v>
      </c>
      <c r="H2919" s="114" t="s">
        <v>2960</v>
      </c>
      <c r="I2919" s="114" t="s">
        <v>658</v>
      </c>
      <c r="L2919">
        <v>302993</v>
      </c>
      <c r="M2919" s="114" t="s">
        <v>967</v>
      </c>
      <c r="N2919" s="114" t="s">
        <v>677</v>
      </c>
      <c r="V2919" s="114" t="s">
        <v>3026</v>
      </c>
      <c r="W2919">
        <v>304178</v>
      </c>
    </row>
    <row r="2920" spans="7:23" ht="12.75">
      <c r="G2920">
        <v>303902</v>
      </c>
      <c r="H2920" s="114" t="s">
        <v>2961</v>
      </c>
      <c r="I2920" s="114" t="s">
        <v>658</v>
      </c>
      <c r="L2920">
        <v>302994</v>
      </c>
      <c r="M2920" s="114" t="s">
        <v>2705</v>
      </c>
      <c r="N2920" s="114" t="s">
        <v>658</v>
      </c>
      <c r="V2920" s="114" t="s">
        <v>3027</v>
      </c>
      <c r="W2920">
        <v>304174</v>
      </c>
    </row>
    <row r="2921" spans="7:23" ht="12.75">
      <c r="G2921">
        <v>303898</v>
      </c>
      <c r="H2921" s="114" t="s">
        <v>2962</v>
      </c>
      <c r="I2921" s="114" t="s">
        <v>658</v>
      </c>
      <c r="L2921">
        <v>302997</v>
      </c>
      <c r="M2921" s="114" t="s">
        <v>966</v>
      </c>
      <c r="N2921" s="114" t="s">
        <v>677</v>
      </c>
      <c r="V2921" s="114" t="s">
        <v>3028</v>
      </c>
      <c r="W2921">
        <v>304202</v>
      </c>
    </row>
    <row r="2922" spans="7:23" ht="12.75">
      <c r="G2922">
        <v>303894</v>
      </c>
      <c r="H2922" s="114" t="s">
        <v>2963</v>
      </c>
      <c r="I2922" s="114" t="s">
        <v>658</v>
      </c>
      <c r="L2922">
        <v>302998</v>
      </c>
      <c r="M2922" s="114" t="s">
        <v>2704</v>
      </c>
      <c r="N2922" s="114" t="s">
        <v>658</v>
      </c>
      <c r="V2922" s="114" t="s">
        <v>3029</v>
      </c>
      <c r="W2922">
        <v>304198</v>
      </c>
    </row>
    <row r="2923" spans="7:23" ht="12.75">
      <c r="G2923">
        <v>303890</v>
      </c>
      <c r="H2923" s="114" t="s">
        <v>2964</v>
      </c>
      <c r="I2923" s="114" t="s">
        <v>658</v>
      </c>
      <c r="L2923">
        <v>303001</v>
      </c>
      <c r="M2923" s="114" t="s">
        <v>119</v>
      </c>
      <c r="N2923" s="114" t="s">
        <v>677</v>
      </c>
      <c r="V2923" s="114" t="s">
        <v>3030</v>
      </c>
      <c r="W2923">
        <v>304194</v>
      </c>
    </row>
    <row r="2924" spans="7:23" ht="12.75">
      <c r="G2924">
        <v>303886</v>
      </c>
      <c r="H2924" s="114" t="s">
        <v>2965</v>
      </c>
      <c r="I2924" s="114" t="s">
        <v>658</v>
      </c>
      <c r="L2924">
        <v>303002</v>
      </c>
      <c r="M2924" s="114" t="s">
        <v>2703</v>
      </c>
      <c r="N2924" s="114" t="s">
        <v>658</v>
      </c>
      <c r="V2924" s="114" t="s">
        <v>3031</v>
      </c>
      <c r="W2924">
        <v>178273</v>
      </c>
    </row>
    <row r="2925" spans="7:23" ht="12.75">
      <c r="G2925">
        <v>367870</v>
      </c>
      <c r="H2925" s="114" t="s">
        <v>5253</v>
      </c>
      <c r="I2925" s="114" t="s">
        <v>658</v>
      </c>
      <c r="L2925">
        <v>303005</v>
      </c>
      <c r="M2925" s="114" t="s">
        <v>965</v>
      </c>
      <c r="N2925" s="114" t="s">
        <v>677</v>
      </c>
      <c r="V2925" s="114" t="s">
        <v>3032</v>
      </c>
      <c r="W2925">
        <v>24542</v>
      </c>
    </row>
    <row r="2926" spans="7:23" ht="12.75">
      <c r="G2926">
        <v>303882</v>
      </c>
      <c r="H2926" s="114" t="s">
        <v>2966</v>
      </c>
      <c r="I2926" s="114" t="s">
        <v>658</v>
      </c>
      <c r="L2926">
        <v>303006</v>
      </c>
      <c r="M2926" s="114" t="s">
        <v>2702</v>
      </c>
      <c r="N2926" s="114" t="s">
        <v>658</v>
      </c>
      <c r="V2926" s="114" t="s">
        <v>5258</v>
      </c>
      <c r="W2926">
        <v>418077</v>
      </c>
    </row>
    <row r="2927" spans="7:23" ht="12.75">
      <c r="G2927">
        <v>303878</v>
      </c>
      <c r="H2927" s="114" t="s">
        <v>2967</v>
      </c>
      <c r="I2927" s="114" t="s">
        <v>658</v>
      </c>
      <c r="L2927">
        <v>303009</v>
      </c>
      <c r="M2927" s="114" t="s">
        <v>964</v>
      </c>
      <c r="N2927" s="114" t="s">
        <v>677</v>
      </c>
      <c r="V2927" s="114" t="s">
        <v>5259</v>
      </c>
      <c r="W2927">
        <v>420066</v>
      </c>
    </row>
    <row r="2928" spans="7:23" ht="12.75">
      <c r="G2928">
        <v>303874</v>
      </c>
      <c r="H2928" s="114" t="s">
        <v>2968</v>
      </c>
      <c r="I2928" s="114" t="s">
        <v>658</v>
      </c>
      <c r="L2928">
        <v>303010</v>
      </c>
      <c r="M2928" s="114" t="s">
        <v>2701</v>
      </c>
      <c r="N2928" s="114" t="s">
        <v>658</v>
      </c>
      <c r="V2928" s="114" t="s">
        <v>3033</v>
      </c>
      <c r="W2928">
        <v>304214</v>
      </c>
    </row>
    <row r="2929" spans="7:23" ht="12.75">
      <c r="G2929">
        <v>303870</v>
      </c>
      <c r="H2929" s="114" t="s">
        <v>2969</v>
      </c>
      <c r="I2929" s="114" t="s">
        <v>658</v>
      </c>
      <c r="L2929">
        <v>303013</v>
      </c>
      <c r="M2929" s="114" t="s">
        <v>963</v>
      </c>
      <c r="N2929" s="114" t="s">
        <v>677</v>
      </c>
      <c r="V2929" s="114" t="s">
        <v>3034</v>
      </c>
      <c r="W2929">
        <v>304210</v>
      </c>
    </row>
    <row r="2930" spans="7:23" ht="12.75">
      <c r="G2930">
        <v>303866</v>
      </c>
      <c r="H2930" s="114" t="s">
        <v>2970</v>
      </c>
      <c r="I2930" s="114" t="s">
        <v>658</v>
      </c>
      <c r="L2930">
        <v>303014</v>
      </c>
      <c r="M2930" s="114" t="s">
        <v>2720</v>
      </c>
      <c r="N2930" s="114" t="s">
        <v>658</v>
      </c>
      <c r="V2930" s="114" t="s">
        <v>3035</v>
      </c>
      <c r="W2930">
        <v>304206</v>
      </c>
    </row>
    <row r="2931" spans="7:23" ht="12.75">
      <c r="G2931">
        <v>304062</v>
      </c>
      <c r="H2931" s="114" t="s">
        <v>2971</v>
      </c>
      <c r="I2931" s="114" t="s">
        <v>658</v>
      </c>
      <c r="L2931">
        <v>303017</v>
      </c>
      <c r="M2931" s="114" t="s">
        <v>974</v>
      </c>
      <c r="N2931" s="114" t="s">
        <v>677</v>
      </c>
      <c r="V2931" s="114" t="s">
        <v>3036</v>
      </c>
      <c r="W2931">
        <v>178277</v>
      </c>
    </row>
    <row r="2932" spans="7:23" ht="12.75">
      <c r="G2932">
        <v>304058</v>
      </c>
      <c r="H2932" s="114" t="s">
        <v>2972</v>
      </c>
      <c r="I2932" s="114" t="s">
        <v>658</v>
      </c>
      <c r="L2932">
        <v>303018</v>
      </c>
      <c r="M2932" s="114" t="s">
        <v>2719</v>
      </c>
      <c r="N2932" s="114" t="s">
        <v>658</v>
      </c>
      <c r="V2932" s="114" t="s">
        <v>3037</v>
      </c>
      <c r="W2932">
        <v>304242</v>
      </c>
    </row>
    <row r="2933" spans="7:23" ht="12.75">
      <c r="G2933">
        <v>304054</v>
      </c>
      <c r="H2933" s="114" t="s">
        <v>2973</v>
      </c>
      <c r="I2933" s="114" t="s">
        <v>658</v>
      </c>
      <c r="L2933">
        <v>303021</v>
      </c>
      <c r="M2933" s="114" t="s">
        <v>463</v>
      </c>
      <c r="N2933" s="114" t="s">
        <v>677</v>
      </c>
      <c r="V2933" s="114" t="s">
        <v>3038</v>
      </c>
      <c r="W2933">
        <v>304238</v>
      </c>
    </row>
    <row r="2934" spans="7:23" ht="12.75">
      <c r="G2934">
        <v>304050</v>
      </c>
      <c r="H2934" s="114" t="s">
        <v>2974</v>
      </c>
      <c r="I2934" s="114" t="s">
        <v>658</v>
      </c>
      <c r="L2934">
        <v>303022</v>
      </c>
      <c r="M2934" s="114" t="s">
        <v>2718</v>
      </c>
      <c r="N2934" s="114" t="s">
        <v>658</v>
      </c>
      <c r="V2934" s="114" t="s">
        <v>5260</v>
      </c>
      <c r="W2934">
        <v>399671</v>
      </c>
    </row>
    <row r="2935" spans="7:23" ht="12.75">
      <c r="G2935">
        <v>304046</v>
      </c>
      <c r="H2935" s="114" t="s">
        <v>2975</v>
      </c>
      <c r="I2935" s="114" t="s">
        <v>658</v>
      </c>
      <c r="L2935">
        <v>303025</v>
      </c>
      <c r="M2935" s="114" t="s">
        <v>462</v>
      </c>
      <c r="N2935" s="114" t="s">
        <v>677</v>
      </c>
      <c r="V2935" s="114" t="s">
        <v>3039</v>
      </c>
      <c r="W2935">
        <v>304234</v>
      </c>
    </row>
    <row r="2936" spans="7:23" ht="12.75">
      <c r="G2936">
        <v>304042</v>
      </c>
      <c r="H2936" s="114" t="s">
        <v>2976</v>
      </c>
      <c r="I2936" s="114" t="s">
        <v>658</v>
      </c>
      <c r="L2936">
        <v>303026</v>
      </c>
      <c r="M2936" s="114" t="s">
        <v>2717</v>
      </c>
      <c r="N2936" s="114" t="s">
        <v>658</v>
      </c>
      <c r="V2936" s="114" t="s">
        <v>3040</v>
      </c>
      <c r="W2936">
        <v>304230</v>
      </c>
    </row>
    <row r="2937" spans="7:23" ht="12.75">
      <c r="G2937">
        <v>304038</v>
      </c>
      <c r="H2937" s="114" t="s">
        <v>2977</v>
      </c>
      <c r="I2937" s="114" t="s">
        <v>658</v>
      </c>
      <c r="L2937">
        <v>303029</v>
      </c>
      <c r="M2937" s="114" t="s">
        <v>401</v>
      </c>
      <c r="N2937" s="114" t="s">
        <v>677</v>
      </c>
      <c r="V2937" s="114" t="s">
        <v>3041</v>
      </c>
      <c r="W2937">
        <v>304226</v>
      </c>
    </row>
    <row r="2938" spans="7:23" ht="12.75">
      <c r="G2938">
        <v>304034</v>
      </c>
      <c r="H2938" s="114" t="s">
        <v>2978</v>
      </c>
      <c r="I2938" s="114" t="s">
        <v>658</v>
      </c>
      <c r="L2938">
        <v>303030</v>
      </c>
      <c r="M2938" s="114" t="s">
        <v>2716</v>
      </c>
      <c r="N2938" s="114" t="s">
        <v>658</v>
      </c>
      <c r="V2938" s="114" t="s">
        <v>3042</v>
      </c>
      <c r="W2938">
        <v>304222</v>
      </c>
    </row>
    <row r="2939" spans="7:23" ht="12.75">
      <c r="G2939">
        <v>304030</v>
      </c>
      <c r="H2939" s="114" t="s">
        <v>2979</v>
      </c>
      <c r="I2939" s="114" t="s">
        <v>658</v>
      </c>
      <c r="L2939">
        <v>303033</v>
      </c>
      <c r="M2939" s="114" t="s">
        <v>400</v>
      </c>
      <c r="N2939" s="114" t="s">
        <v>677</v>
      </c>
      <c r="V2939" s="114" t="s">
        <v>3043</v>
      </c>
      <c r="W2939">
        <v>304218</v>
      </c>
    </row>
    <row r="2940" spans="7:23" ht="12.75">
      <c r="G2940">
        <v>304026</v>
      </c>
      <c r="H2940" s="114" t="s">
        <v>2980</v>
      </c>
      <c r="I2940" s="114" t="s">
        <v>658</v>
      </c>
      <c r="L2940">
        <v>303034</v>
      </c>
      <c r="M2940" s="114" t="s">
        <v>2727</v>
      </c>
      <c r="N2940" s="114" t="s">
        <v>658</v>
      </c>
      <c r="V2940" s="114" t="s">
        <v>3044</v>
      </c>
      <c r="W2940">
        <v>178275</v>
      </c>
    </row>
    <row r="2941" spans="7:23" ht="12.75">
      <c r="G2941">
        <v>304022</v>
      </c>
      <c r="H2941" s="114" t="s">
        <v>2981</v>
      </c>
      <c r="I2941" s="114" t="s">
        <v>658</v>
      </c>
      <c r="L2941">
        <v>303037</v>
      </c>
      <c r="M2941" s="114" t="s">
        <v>979</v>
      </c>
      <c r="N2941" s="114" t="s">
        <v>677</v>
      </c>
      <c r="V2941" s="114" t="s">
        <v>5261</v>
      </c>
      <c r="W2941">
        <v>403107</v>
      </c>
    </row>
    <row r="2942" spans="7:23" ht="12.75">
      <c r="G2942">
        <v>304018</v>
      </c>
      <c r="H2942" s="114" t="s">
        <v>2982</v>
      </c>
      <c r="I2942" s="114" t="s">
        <v>658</v>
      </c>
      <c r="L2942">
        <v>303038</v>
      </c>
      <c r="M2942" s="114" t="s">
        <v>2726</v>
      </c>
      <c r="N2942" s="114" t="s">
        <v>658</v>
      </c>
      <c r="V2942" s="114" t="s">
        <v>3045</v>
      </c>
      <c r="W2942">
        <v>304278</v>
      </c>
    </row>
    <row r="2943" spans="7:23" ht="12.75">
      <c r="G2943">
        <v>304014</v>
      </c>
      <c r="H2943" s="114" t="s">
        <v>2983</v>
      </c>
      <c r="I2943" s="114" t="s">
        <v>658</v>
      </c>
      <c r="L2943">
        <v>303041</v>
      </c>
      <c r="M2943" s="114" t="s">
        <v>978</v>
      </c>
      <c r="N2943" s="114" t="s">
        <v>677</v>
      </c>
      <c r="V2943" s="114" t="s">
        <v>3046</v>
      </c>
      <c r="W2943">
        <v>304274</v>
      </c>
    </row>
    <row r="2944" spans="7:23" ht="12.75">
      <c r="G2944">
        <v>304010</v>
      </c>
      <c r="H2944" s="114" t="s">
        <v>2984</v>
      </c>
      <c r="I2944" s="114" t="s">
        <v>658</v>
      </c>
      <c r="L2944">
        <v>303042</v>
      </c>
      <c r="M2944" s="114" t="s">
        <v>2725</v>
      </c>
      <c r="N2944" s="114" t="s">
        <v>658</v>
      </c>
      <c r="V2944" s="114" t="s">
        <v>3047</v>
      </c>
      <c r="W2944">
        <v>304270</v>
      </c>
    </row>
    <row r="2945" spans="7:23" ht="12.75">
      <c r="G2945">
        <v>304006</v>
      </c>
      <c r="H2945" s="114" t="s">
        <v>2985</v>
      </c>
      <c r="I2945" s="114" t="s">
        <v>658</v>
      </c>
      <c r="L2945">
        <v>303045</v>
      </c>
      <c r="M2945" s="114" t="s">
        <v>977</v>
      </c>
      <c r="N2945" s="114" t="s">
        <v>677</v>
      </c>
      <c r="V2945" s="114" t="s">
        <v>3048</v>
      </c>
      <c r="W2945">
        <v>304266</v>
      </c>
    </row>
    <row r="2946" spans="7:23" ht="12.75">
      <c r="G2946">
        <v>304002</v>
      </c>
      <c r="H2946" s="114" t="s">
        <v>2986</v>
      </c>
      <c r="I2946" s="114" t="s">
        <v>658</v>
      </c>
      <c r="L2946">
        <v>303046</v>
      </c>
      <c r="M2946" s="114" t="s">
        <v>2724</v>
      </c>
      <c r="N2946" s="114" t="s">
        <v>658</v>
      </c>
      <c r="V2946" s="114" t="s">
        <v>3049</v>
      </c>
      <c r="W2946">
        <v>304262</v>
      </c>
    </row>
    <row r="2947" spans="7:23" ht="12.75">
      <c r="G2947">
        <v>303998</v>
      </c>
      <c r="H2947" s="114" t="s">
        <v>2987</v>
      </c>
      <c r="I2947" s="114" t="s">
        <v>658</v>
      </c>
      <c r="L2947">
        <v>303049</v>
      </c>
      <c r="M2947" s="114" t="s">
        <v>290</v>
      </c>
      <c r="N2947" s="114" t="s">
        <v>677</v>
      </c>
      <c r="V2947" s="114" t="s">
        <v>3050</v>
      </c>
      <c r="W2947">
        <v>304258</v>
      </c>
    </row>
    <row r="2948" spans="7:23" ht="12.75">
      <c r="G2948">
        <v>303994</v>
      </c>
      <c r="H2948" s="114" t="s">
        <v>2988</v>
      </c>
      <c r="I2948" s="114" t="s">
        <v>658</v>
      </c>
      <c r="L2948">
        <v>303050</v>
      </c>
      <c r="M2948" s="114" t="s">
        <v>2723</v>
      </c>
      <c r="N2948" s="114" t="s">
        <v>658</v>
      </c>
      <c r="V2948" s="114" t="s">
        <v>3051</v>
      </c>
      <c r="W2948">
        <v>304254</v>
      </c>
    </row>
    <row r="2949" spans="7:23" ht="12.75">
      <c r="G2949">
        <v>303990</v>
      </c>
      <c r="H2949" s="114" t="s">
        <v>2989</v>
      </c>
      <c r="I2949" s="114" t="s">
        <v>658</v>
      </c>
      <c r="L2949">
        <v>303053</v>
      </c>
      <c r="M2949" s="114" t="s">
        <v>122</v>
      </c>
      <c r="N2949" s="114" t="s">
        <v>677</v>
      </c>
      <c r="V2949" s="114" t="s">
        <v>3052</v>
      </c>
      <c r="W2949">
        <v>304250</v>
      </c>
    </row>
    <row r="2950" spans="7:23" ht="12.75">
      <c r="G2950">
        <v>404066</v>
      </c>
      <c r="H2950" s="114" t="s">
        <v>5254</v>
      </c>
      <c r="I2950" s="114" t="s">
        <v>658</v>
      </c>
      <c r="L2950">
        <v>303054</v>
      </c>
      <c r="M2950" s="114" t="s">
        <v>2722</v>
      </c>
      <c r="N2950" s="114" t="s">
        <v>658</v>
      </c>
      <c r="V2950" s="114" t="s">
        <v>3053</v>
      </c>
      <c r="W2950">
        <v>304246</v>
      </c>
    </row>
    <row r="2951" spans="7:23" ht="12.75">
      <c r="G2951">
        <v>303986</v>
      </c>
      <c r="H2951" s="114" t="s">
        <v>2990</v>
      </c>
      <c r="I2951" s="114" t="s">
        <v>658</v>
      </c>
      <c r="L2951">
        <v>303057</v>
      </c>
      <c r="M2951" s="114" t="s">
        <v>976</v>
      </c>
      <c r="N2951" s="114" t="s">
        <v>677</v>
      </c>
      <c r="V2951" s="114" t="s">
        <v>3054</v>
      </c>
      <c r="W2951">
        <v>181866</v>
      </c>
    </row>
    <row r="2952" spans="7:23" ht="12.75">
      <c r="G2952">
        <v>303982</v>
      </c>
      <c r="H2952" s="114" t="s">
        <v>2991</v>
      </c>
      <c r="I2952" s="114" t="s">
        <v>658</v>
      </c>
      <c r="L2952">
        <v>303058</v>
      </c>
      <c r="M2952" s="114" t="s">
        <v>2732</v>
      </c>
      <c r="N2952" s="114" t="s">
        <v>658</v>
      </c>
      <c r="V2952" s="114" t="s">
        <v>3055</v>
      </c>
      <c r="W2952">
        <v>304290</v>
      </c>
    </row>
    <row r="2953" spans="7:23" ht="12.75">
      <c r="G2953">
        <v>303978</v>
      </c>
      <c r="H2953" s="114" t="s">
        <v>2992</v>
      </c>
      <c r="I2953" s="114" t="s">
        <v>658</v>
      </c>
      <c r="L2953">
        <v>303061</v>
      </c>
      <c r="M2953" s="114" t="s">
        <v>293</v>
      </c>
      <c r="N2953" s="114" t="s">
        <v>677</v>
      </c>
      <c r="V2953" s="114" t="s">
        <v>3056</v>
      </c>
      <c r="W2953">
        <v>304286</v>
      </c>
    </row>
    <row r="2954" spans="7:23" ht="12.75">
      <c r="G2954">
        <v>303974</v>
      </c>
      <c r="H2954" s="114" t="s">
        <v>2993</v>
      </c>
      <c r="I2954" s="114" t="s">
        <v>658</v>
      </c>
      <c r="L2954">
        <v>303062</v>
      </c>
      <c r="M2954" s="114" t="s">
        <v>2731</v>
      </c>
      <c r="N2954" s="114" t="s">
        <v>658</v>
      </c>
      <c r="V2954" s="114" t="s">
        <v>3057</v>
      </c>
      <c r="W2954">
        <v>304282</v>
      </c>
    </row>
    <row r="2955" spans="7:23" ht="12.75">
      <c r="G2955">
        <v>303970</v>
      </c>
      <c r="H2955" s="114" t="s">
        <v>2994</v>
      </c>
      <c r="I2955" s="114" t="s">
        <v>658</v>
      </c>
      <c r="L2955">
        <v>303065</v>
      </c>
      <c r="M2955" s="114" t="s">
        <v>292</v>
      </c>
      <c r="N2955" s="114" t="s">
        <v>677</v>
      </c>
      <c r="V2955" s="114" t="s">
        <v>3058</v>
      </c>
      <c r="W2955">
        <v>24543</v>
      </c>
    </row>
    <row r="2956" spans="7:23" ht="12.75">
      <c r="G2956">
        <v>304094</v>
      </c>
      <c r="H2956" s="114" t="s">
        <v>2995</v>
      </c>
      <c r="I2956" s="114" t="s">
        <v>658</v>
      </c>
      <c r="L2956">
        <v>303066</v>
      </c>
      <c r="M2956" s="114" t="s">
        <v>2730</v>
      </c>
      <c r="N2956" s="114" t="s">
        <v>658</v>
      </c>
      <c r="V2956" s="114" t="s">
        <v>3059</v>
      </c>
      <c r="W2956">
        <v>24544</v>
      </c>
    </row>
    <row r="2957" spans="7:23" ht="12.75">
      <c r="G2957">
        <v>304090</v>
      </c>
      <c r="H2957" s="114" t="s">
        <v>2996</v>
      </c>
      <c r="I2957" s="114" t="s">
        <v>658</v>
      </c>
      <c r="L2957">
        <v>303069</v>
      </c>
      <c r="M2957" s="114" t="s">
        <v>472</v>
      </c>
      <c r="N2957" s="114" t="s">
        <v>677</v>
      </c>
      <c r="V2957" s="114" t="s">
        <v>3060</v>
      </c>
      <c r="W2957">
        <v>24545</v>
      </c>
    </row>
    <row r="2958" spans="7:23" ht="12.75">
      <c r="G2958">
        <v>304086</v>
      </c>
      <c r="H2958" s="114" t="s">
        <v>2997</v>
      </c>
      <c r="I2958" s="114" t="s">
        <v>658</v>
      </c>
      <c r="L2958">
        <v>303070</v>
      </c>
      <c r="M2958" s="114" t="s">
        <v>2729</v>
      </c>
      <c r="N2958" s="114" t="s">
        <v>658</v>
      </c>
      <c r="V2958" s="114" t="s">
        <v>3061</v>
      </c>
      <c r="W2958">
        <v>304868</v>
      </c>
    </row>
    <row r="2959" spans="7:23" ht="12.75">
      <c r="G2959">
        <v>304082</v>
      </c>
      <c r="H2959" s="114" t="s">
        <v>2998</v>
      </c>
      <c r="I2959" s="114" t="s">
        <v>658</v>
      </c>
      <c r="L2959">
        <v>303073</v>
      </c>
      <c r="M2959" s="114" t="s">
        <v>291</v>
      </c>
      <c r="N2959" s="114" t="s">
        <v>677</v>
      </c>
      <c r="V2959" s="114" t="s">
        <v>3062</v>
      </c>
      <c r="W2959">
        <v>24546</v>
      </c>
    </row>
    <row r="2960" spans="7:23" ht="12.75">
      <c r="G2960">
        <v>304078</v>
      </c>
      <c r="H2960" s="114" t="s">
        <v>2999</v>
      </c>
      <c r="I2960" s="114" t="s">
        <v>658</v>
      </c>
      <c r="L2960">
        <v>303074</v>
      </c>
      <c r="M2960" s="114" t="s">
        <v>2737</v>
      </c>
      <c r="N2960" s="114" t="s">
        <v>658</v>
      </c>
      <c r="V2960" s="114" t="s">
        <v>3063</v>
      </c>
      <c r="W2960">
        <v>304474</v>
      </c>
    </row>
    <row r="2961" spans="7:23" ht="12.75">
      <c r="G2961">
        <v>304074</v>
      </c>
      <c r="H2961" s="114" t="s">
        <v>3000</v>
      </c>
      <c r="I2961" s="114" t="s">
        <v>658</v>
      </c>
      <c r="L2961">
        <v>303077</v>
      </c>
      <c r="M2961" s="114" t="s">
        <v>982</v>
      </c>
      <c r="N2961" s="114" t="s">
        <v>677</v>
      </c>
      <c r="V2961" s="114" t="s">
        <v>3064</v>
      </c>
      <c r="W2961">
        <v>304470</v>
      </c>
    </row>
    <row r="2962" spans="7:23" ht="12.75">
      <c r="G2962">
        <v>304070</v>
      </c>
      <c r="H2962" s="114" t="s">
        <v>3001</v>
      </c>
      <c r="I2962" s="114" t="s">
        <v>658</v>
      </c>
      <c r="L2962">
        <v>303078</v>
      </c>
      <c r="M2962" s="114" t="s">
        <v>2736</v>
      </c>
      <c r="N2962" s="114" t="s">
        <v>658</v>
      </c>
      <c r="V2962" s="114" t="s">
        <v>3065</v>
      </c>
      <c r="W2962">
        <v>304466</v>
      </c>
    </row>
    <row r="2963" spans="7:23" ht="12.75">
      <c r="G2963">
        <v>304066</v>
      </c>
      <c r="H2963" s="114" t="s">
        <v>3002</v>
      </c>
      <c r="I2963" s="114" t="s">
        <v>658</v>
      </c>
      <c r="L2963">
        <v>303081</v>
      </c>
      <c r="M2963" s="114" t="s">
        <v>294</v>
      </c>
      <c r="N2963" s="114" t="s">
        <v>677</v>
      </c>
      <c r="V2963" s="114" t="s">
        <v>3066</v>
      </c>
      <c r="W2963">
        <v>24547</v>
      </c>
    </row>
    <row r="2964" spans="7:23" ht="12.75">
      <c r="G2964">
        <v>225467</v>
      </c>
      <c r="H2964" s="114" t="s">
        <v>3003</v>
      </c>
      <c r="I2964" s="114" t="s">
        <v>658</v>
      </c>
      <c r="L2964">
        <v>303082</v>
      </c>
      <c r="M2964" s="114" t="s">
        <v>2735</v>
      </c>
      <c r="N2964" s="114" t="s">
        <v>658</v>
      </c>
      <c r="V2964" s="114" t="s">
        <v>3067</v>
      </c>
      <c r="W2964">
        <v>24548</v>
      </c>
    </row>
    <row r="2965" spans="7:23" ht="12.75">
      <c r="G2965">
        <v>304114</v>
      </c>
      <c r="H2965" s="114" t="s">
        <v>3004</v>
      </c>
      <c r="I2965" s="114" t="s">
        <v>658</v>
      </c>
      <c r="L2965">
        <v>303085</v>
      </c>
      <c r="M2965" s="114" t="s">
        <v>384</v>
      </c>
      <c r="N2965" s="114" t="s">
        <v>677</v>
      </c>
      <c r="V2965" s="114" t="s">
        <v>3068</v>
      </c>
      <c r="W2965">
        <v>304478</v>
      </c>
    </row>
    <row r="2966" spans="7:23" ht="12.75">
      <c r="G2966">
        <v>413066</v>
      </c>
      <c r="H2966" s="114" t="s">
        <v>5255</v>
      </c>
      <c r="I2966" s="114" t="s">
        <v>658</v>
      </c>
      <c r="L2966">
        <v>303086</v>
      </c>
      <c r="M2966" s="114" t="s">
        <v>2734</v>
      </c>
      <c r="N2966" s="114" t="s">
        <v>658</v>
      </c>
      <c r="V2966" s="114" t="s">
        <v>3069</v>
      </c>
      <c r="W2966">
        <v>24549</v>
      </c>
    </row>
    <row r="2967" spans="7:23" ht="12.75">
      <c r="G2967">
        <v>304110</v>
      </c>
      <c r="H2967" s="114" t="s">
        <v>3005</v>
      </c>
      <c r="I2967" s="114" t="s">
        <v>658</v>
      </c>
      <c r="L2967">
        <v>303089</v>
      </c>
      <c r="M2967" s="114" t="s">
        <v>363</v>
      </c>
      <c r="N2967" s="114" t="s">
        <v>677</v>
      </c>
      <c r="V2967" s="114" t="s">
        <v>3070</v>
      </c>
      <c r="W2967">
        <v>24550</v>
      </c>
    </row>
    <row r="2968" spans="7:23" ht="12.75">
      <c r="G2968">
        <v>304106</v>
      </c>
      <c r="H2968" s="114" t="s">
        <v>3006</v>
      </c>
      <c r="I2968" s="114" t="s">
        <v>658</v>
      </c>
      <c r="L2968">
        <v>303090</v>
      </c>
      <c r="M2968" s="114" t="s">
        <v>2739</v>
      </c>
      <c r="N2968" s="114" t="s">
        <v>658</v>
      </c>
      <c r="V2968" s="114" t="s">
        <v>3071</v>
      </c>
      <c r="W2968">
        <v>304482</v>
      </c>
    </row>
    <row r="2969" spans="7:23" ht="12.75">
      <c r="G2969">
        <v>304102</v>
      </c>
      <c r="H2969" s="114" t="s">
        <v>3007</v>
      </c>
      <c r="I2969" s="114" t="s">
        <v>658</v>
      </c>
      <c r="L2969">
        <v>303093</v>
      </c>
      <c r="M2969" s="114" t="s">
        <v>984</v>
      </c>
      <c r="N2969" s="114" t="s">
        <v>677</v>
      </c>
      <c r="V2969" s="114" t="s">
        <v>3072</v>
      </c>
      <c r="W2969">
        <v>24551</v>
      </c>
    </row>
    <row r="2970" spans="7:23" ht="12.75">
      <c r="G2970">
        <v>304170</v>
      </c>
      <c r="H2970" s="114" t="s">
        <v>3008</v>
      </c>
      <c r="I2970" s="114" t="s">
        <v>658</v>
      </c>
      <c r="L2970">
        <v>303094</v>
      </c>
      <c r="M2970" s="114" t="s">
        <v>2754</v>
      </c>
      <c r="N2970" s="114" t="s">
        <v>658</v>
      </c>
      <c r="V2970" s="114" t="s">
        <v>3073</v>
      </c>
      <c r="W2970">
        <v>24552</v>
      </c>
    </row>
    <row r="2971" spans="7:23" ht="12.75">
      <c r="G2971">
        <v>304166</v>
      </c>
      <c r="H2971" s="114" t="s">
        <v>3009</v>
      </c>
      <c r="I2971" s="114" t="s">
        <v>658</v>
      </c>
      <c r="L2971">
        <v>303097</v>
      </c>
      <c r="M2971" s="114" t="s">
        <v>422</v>
      </c>
      <c r="N2971" s="114" t="s">
        <v>677</v>
      </c>
      <c r="V2971" s="114" t="s">
        <v>3074</v>
      </c>
      <c r="W2971">
        <v>304486</v>
      </c>
    </row>
    <row r="2972" spans="7:23" ht="12.75">
      <c r="G2972">
        <v>304162</v>
      </c>
      <c r="H2972" s="114" t="s">
        <v>3010</v>
      </c>
      <c r="I2972" s="114" t="s">
        <v>658</v>
      </c>
      <c r="L2972">
        <v>303098</v>
      </c>
      <c r="M2972" s="114" t="s">
        <v>2753</v>
      </c>
      <c r="N2972" s="114" t="s">
        <v>658</v>
      </c>
      <c r="V2972" s="114" t="s">
        <v>3075</v>
      </c>
      <c r="W2972">
        <v>178281</v>
      </c>
    </row>
    <row r="2973" spans="7:23" ht="12.75">
      <c r="G2973">
        <v>304158</v>
      </c>
      <c r="H2973" s="114" t="s">
        <v>3011</v>
      </c>
      <c r="I2973" s="114" t="s">
        <v>658</v>
      </c>
      <c r="L2973">
        <v>303101</v>
      </c>
      <c r="M2973" s="114" t="s">
        <v>991</v>
      </c>
      <c r="N2973" s="114" t="s">
        <v>677</v>
      </c>
      <c r="V2973" s="114" t="s">
        <v>3076</v>
      </c>
      <c r="W2973">
        <v>178279</v>
      </c>
    </row>
    <row r="2974" spans="7:23" ht="12.75">
      <c r="G2974">
        <v>363474</v>
      </c>
      <c r="H2974" s="114" t="s">
        <v>5256</v>
      </c>
      <c r="I2974" s="114" t="s">
        <v>658</v>
      </c>
      <c r="L2974">
        <v>303102</v>
      </c>
      <c r="M2974" s="114" t="s">
        <v>2752</v>
      </c>
      <c r="N2974" s="114" t="s">
        <v>658</v>
      </c>
      <c r="V2974" s="114" t="s">
        <v>3077</v>
      </c>
      <c r="W2974">
        <v>24553</v>
      </c>
    </row>
    <row r="2975" spans="7:23" ht="12.75">
      <c r="G2975">
        <v>304154</v>
      </c>
      <c r="H2975" s="114" t="s">
        <v>3012</v>
      </c>
      <c r="I2975" s="114" t="s">
        <v>658</v>
      </c>
      <c r="L2975">
        <v>303105</v>
      </c>
      <c r="M2975" s="114" t="s">
        <v>513</v>
      </c>
      <c r="N2975" s="114" t="s">
        <v>677</v>
      </c>
      <c r="V2975" s="114" t="s">
        <v>5262</v>
      </c>
      <c r="W2975">
        <v>406866</v>
      </c>
    </row>
    <row r="2976" spans="7:23" ht="12.75">
      <c r="G2976">
        <v>304150</v>
      </c>
      <c r="H2976" s="114" t="s">
        <v>3013</v>
      </c>
      <c r="I2976" s="114" t="s">
        <v>658</v>
      </c>
      <c r="L2976">
        <v>303106</v>
      </c>
      <c r="M2976" s="114" t="s">
        <v>2751</v>
      </c>
      <c r="N2976" s="114" t="s">
        <v>658</v>
      </c>
      <c r="V2976" s="114" t="s">
        <v>3078</v>
      </c>
      <c r="W2976">
        <v>304490</v>
      </c>
    </row>
    <row r="2977" spans="7:23" ht="12.75">
      <c r="G2977">
        <v>304146</v>
      </c>
      <c r="H2977" s="114" t="s">
        <v>3014</v>
      </c>
      <c r="I2977" s="114" t="s">
        <v>658</v>
      </c>
      <c r="L2977">
        <v>303109</v>
      </c>
      <c r="M2977" s="114" t="s">
        <v>476</v>
      </c>
      <c r="N2977" s="114" t="s">
        <v>677</v>
      </c>
      <c r="V2977" s="114" t="s">
        <v>3079</v>
      </c>
      <c r="W2977">
        <v>24554</v>
      </c>
    </row>
    <row r="2978" spans="7:23" ht="12.75">
      <c r="G2978">
        <v>304142</v>
      </c>
      <c r="H2978" s="114" t="s">
        <v>3015</v>
      </c>
      <c r="I2978" s="114" t="s">
        <v>658</v>
      </c>
      <c r="L2978">
        <v>303110</v>
      </c>
      <c r="M2978" s="114" t="s">
        <v>2750</v>
      </c>
      <c r="N2978" s="114" t="s">
        <v>658</v>
      </c>
      <c r="V2978" s="114" t="s">
        <v>3080</v>
      </c>
      <c r="W2978">
        <v>24555</v>
      </c>
    </row>
    <row r="2979" spans="7:23" ht="12.75">
      <c r="G2979">
        <v>304138</v>
      </c>
      <c r="H2979" s="114" t="s">
        <v>3016</v>
      </c>
      <c r="I2979" s="114" t="s">
        <v>658</v>
      </c>
      <c r="L2979">
        <v>303113</v>
      </c>
      <c r="M2979" s="114" t="s">
        <v>990</v>
      </c>
      <c r="N2979" s="114" t="s">
        <v>677</v>
      </c>
      <c r="V2979" s="114" t="s">
        <v>5263</v>
      </c>
      <c r="W2979">
        <v>421077</v>
      </c>
    </row>
    <row r="2980" spans="7:23" ht="12.75">
      <c r="G2980">
        <v>304134</v>
      </c>
      <c r="H2980" s="114" t="s">
        <v>3017</v>
      </c>
      <c r="I2980" s="114" t="s">
        <v>658</v>
      </c>
      <c r="L2980">
        <v>303114</v>
      </c>
      <c r="M2980" s="114" t="s">
        <v>2749</v>
      </c>
      <c r="N2980" s="114" t="s">
        <v>658</v>
      </c>
      <c r="V2980" s="114" t="s">
        <v>3081</v>
      </c>
      <c r="W2980">
        <v>304494</v>
      </c>
    </row>
    <row r="2981" spans="7:23" ht="12.75">
      <c r="G2981">
        <v>304130</v>
      </c>
      <c r="H2981" s="114" t="s">
        <v>3018</v>
      </c>
      <c r="I2981" s="114" t="s">
        <v>658</v>
      </c>
      <c r="L2981">
        <v>303117</v>
      </c>
      <c r="M2981" s="114" t="s">
        <v>989</v>
      </c>
      <c r="N2981" s="114" t="s">
        <v>677</v>
      </c>
      <c r="V2981" s="114" t="s">
        <v>5264</v>
      </c>
      <c r="W2981">
        <v>402469</v>
      </c>
    </row>
    <row r="2982" spans="7:23" ht="12.75">
      <c r="G2982">
        <v>304126</v>
      </c>
      <c r="H2982" s="114" t="s">
        <v>3019</v>
      </c>
      <c r="I2982" s="114" t="s">
        <v>658</v>
      </c>
      <c r="L2982">
        <v>303118</v>
      </c>
      <c r="M2982" s="114" t="s">
        <v>2748</v>
      </c>
      <c r="N2982" s="114" t="s">
        <v>658</v>
      </c>
      <c r="V2982" s="114" t="s">
        <v>3082</v>
      </c>
      <c r="W2982">
        <v>201299</v>
      </c>
    </row>
    <row r="2983" spans="7:23" ht="12.75">
      <c r="G2983">
        <v>416866</v>
      </c>
      <c r="H2983" s="114" t="s">
        <v>5257</v>
      </c>
      <c r="I2983" s="114" t="s">
        <v>658</v>
      </c>
      <c r="L2983">
        <v>303121</v>
      </c>
      <c r="M2983" s="114" t="s">
        <v>126</v>
      </c>
      <c r="N2983" s="114" t="s">
        <v>677</v>
      </c>
      <c r="V2983" s="114" t="s">
        <v>3083</v>
      </c>
      <c r="W2983">
        <v>178283</v>
      </c>
    </row>
    <row r="2984" spans="7:23" ht="12.75">
      <c r="G2984">
        <v>304122</v>
      </c>
      <c r="H2984" s="114" t="s">
        <v>3020</v>
      </c>
      <c r="I2984" s="114" t="s">
        <v>658</v>
      </c>
      <c r="L2984">
        <v>303122</v>
      </c>
      <c r="M2984" s="114" t="s">
        <v>2747</v>
      </c>
      <c r="N2984" s="114" t="s">
        <v>658</v>
      </c>
      <c r="V2984" s="114" t="s">
        <v>3084</v>
      </c>
      <c r="W2984">
        <v>304498</v>
      </c>
    </row>
    <row r="2985" spans="7:23" ht="12.75">
      <c r="G2985">
        <v>304098</v>
      </c>
      <c r="H2985" s="114" t="s">
        <v>3021</v>
      </c>
      <c r="I2985" s="114" t="s">
        <v>658</v>
      </c>
      <c r="L2985">
        <v>303125</v>
      </c>
      <c r="M2985" s="114" t="s">
        <v>988</v>
      </c>
      <c r="N2985" s="114" t="s">
        <v>677</v>
      </c>
      <c r="V2985" s="114" t="s">
        <v>3085</v>
      </c>
      <c r="W2985">
        <v>29491</v>
      </c>
    </row>
    <row r="2986" spans="7:23" ht="12.75">
      <c r="G2986">
        <v>24541</v>
      </c>
      <c r="H2986" s="114" t="s">
        <v>3022</v>
      </c>
      <c r="I2986" s="114" t="s">
        <v>658</v>
      </c>
      <c r="L2986">
        <v>303126</v>
      </c>
      <c r="M2986" s="114" t="s">
        <v>2746</v>
      </c>
      <c r="N2986" s="114" t="s">
        <v>658</v>
      </c>
      <c r="V2986" s="114" t="s">
        <v>3086</v>
      </c>
      <c r="W2986">
        <v>29493</v>
      </c>
    </row>
    <row r="2987" spans="7:23" ht="12.75">
      <c r="G2987">
        <v>304190</v>
      </c>
      <c r="H2987" s="114" t="s">
        <v>3023</v>
      </c>
      <c r="I2987" s="114" t="s">
        <v>658</v>
      </c>
      <c r="L2987">
        <v>303129</v>
      </c>
      <c r="M2987" s="114" t="s">
        <v>987</v>
      </c>
      <c r="N2987" s="114" t="s">
        <v>677</v>
      </c>
      <c r="V2987" s="114" t="s">
        <v>3087</v>
      </c>
      <c r="W2987">
        <v>29495</v>
      </c>
    </row>
    <row r="2988" spans="7:23" ht="12.75">
      <c r="G2988">
        <v>304186</v>
      </c>
      <c r="H2988" s="114" t="s">
        <v>3024</v>
      </c>
      <c r="I2988" s="114" t="s">
        <v>658</v>
      </c>
      <c r="L2988">
        <v>303130</v>
      </c>
      <c r="M2988" s="114" t="s">
        <v>2745</v>
      </c>
      <c r="N2988" s="114" t="s">
        <v>658</v>
      </c>
      <c r="V2988" s="114" t="s">
        <v>3088</v>
      </c>
      <c r="W2988">
        <v>178285</v>
      </c>
    </row>
    <row r="2989" spans="7:23" ht="12.75">
      <c r="G2989">
        <v>304182</v>
      </c>
      <c r="H2989" s="114" t="s">
        <v>3025</v>
      </c>
      <c r="I2989" s="114" t="s">
        <v>658</v>
      </c>
      <c r="L2989">
        <v>303133</v>
      </c>
      <c r="M2989" s="114" t="s">
        <v>359</v>
      </c>
      <c r="N2989" s="114" t="s">
        <v>677</v>
      </c>
      <c r="V2989" s="114" t="s">
        <v>3089</v>
      </c>
      <c r="W2989">
        <v>304502</v>
      </c>
    </row>
    <row r="2990" spans="7:23" ht="12.75">
      <c r="G2990">
        <v>304178</v>
      </c>
      <c r="H2990" s="114" t="s">
        <v>3026</v>
      </c>
      <c r="I2990" s="114" t="s">
        <v>658</v>
      </c>
      <c r="L2990">
        <v>303134</v>
      </c>
      <c r="M2990" s="114" t="s">
        <v>2744</v>
      </c>
      <c r="N2990" s="114" t="s">
        <v>658</v>
      </c>
      <c r="V2990" s="114" t="s">
        <v>3090</v>
      </c>
      <c r="W2990">
        <v>24556</v>
      </c>
    </row>
    <row r="2991" spans="7:23" ht="12.75">
      <c r="G2991">
        <v>304174</v>
      </c>
      <c r="H2991" s="114" t="s">
        <v>3027</v>
      </c>
      <c r="I2991" s="114" t="s">
        <v>658</v>
      </c>
      <c r="L2991">
        <v>303137</v>
      </c>
      <c r="M2991" s="114" t="s">
        <v>338</v>
      </c>
      <c r="N2991" s="114" t="s">
        <v>677</v>
      </c>
      <c r="V2991" s="114" t="s">
        <v>3091</v>
      </c>
      <c r="W2991">
        <v>286273</v>
      </c>
    </row>
    <row r="2992" spans="7:23" ht="12.75">
      <c r="G2992">
        <v>304202</v>
      </c>
      <c r="H2992" s="114" t="s">
        <v>3028</v>
      </c>
      <c r="I2992" s="114" t="s">
        <v>658</v>
      </c>
      <c r="L2992">
        <v>303138</v>
      </c>
      <c r="M2992" s="114" t="s">
        <v>2743</v>
      </c>
      <c r="N2992" s="114" t="s">
        <v>658</v>
      </c>
      <c r="V2992" s="114" t="s">
        <v>3092</v>
      </c>
      <c r="W2992">
        <v>304514</v>
      </c>
    </row>
    <row r="2993" spans="7:23" ht="12.75">
      <c r="G2993">
        <v>304198</v>
      </c>
      <c r="H2993" s="114" t="s">
        <v>3029</v>
      </c>
      <c r="I2993" s="114" t="s">
        <v>658</v>
      </c>
      <c r="L2993">
        <v>303141</v>
      </c>
      <c r="M2993" s="114" t="s">
        <v>331</v>
      </c>
      <c r="N2993" s="114" t="s">
        <v>677</v>
      </c>
      <c r="V2993" s="114" t="s">
        <v>3093</v>
      </c>
      <c r="W2993">
        <v>304510</v>
      </c>
    </row>
    <row r="2994" spans="7:23" ht="12.75">
      <c r="G2994">
        <v>304194</v>
      </c>
      <c r="H2994" s="114" t="s">
        <v>3030</v>
      </c>
      <c r="I2994" s="114" t="s">
        <v>658</v>
      </c>
      <c r="L2994">
        <v>303142</v>
      </c>
      <c r="M2994" s="114" t="s">
        <v>2742</v>
      </c>
      <c r="N2994" s="114" t="s">
        <v>658</v>
      </c>
      <c r="V2994" s="114" t="s">
        <v>3094</v>
      </c>
      <c r="W2994">
        <v>304506</v>
      </c>
    </row>
    <row r="2995" spans="7:23" ht="12.75">
      <c r="G2995">
        <v>178273</v>
      </c>
      <c r="H2995" s="114" t="s">
        <v>3031</v>
      </c>
      <c r="I2995" s="114" t="s">
        <v>658</v>
      </c>
      <c r="L2995">
        <v>303145</v>
      </c>
      <c r="M2995" s="114" t="s">
        <v>125</v>
      </c>
      <c r="N2995" s="114" t="s">
        <v>677</v>
      </c>
      <c r="V2995" s="114" t="s">
        <v>3095</v>
      </c>
      <c r="W2995">
        <v>24557</v>
      </c>
    </row>
    <row r="2996" spans="7:23" ht="12.75">
      <c r="G2996">
        <v>24542</v>
      </c>
      <c r="H2996" s="114" t="s">
        <v>3032</v>
      </c>
      <c r="I2996" s="114" t="s">
        <v>658</v>
      </c>
      <c r="L2996">
        <v>303146</v>
      </c>
      <c r="M2996" s="114" t="s">
        <v>2741</v>
      </c>
      <c r="N2996" s="114" t="s">
        <v>658</v>
      </c>
      <c r="V2996" s="114" t="s">
        <v>3096</v>
      </c>
      <c r="W2996">
        <v>304518</v>
      </c>
    </row>
    <row r="2997" spans="7:23" ht="12.75">
      <c r="G2997">
        <v>418077</v>
      </c>
      <c r="H2997" s="114" t="s">
        <v>5258</v>
      </c>
      <c r="I2997" s="114" t="s">
        <v>658</v>
      </c>
      <c r="L2997">
        <v>303149</v>
      </c>
      <c r="M2997" s="114" t="s">
        <v>986</v>
      </c>
      <c r="N2997" s="114" t="s">
        <v>677</v>
      </c>
      <c r="V2997" s="114" t="s">
        <v>3097</v>
      </c>
      <c r="W2997">
        <v>29497</v>
      </c>
    </row>
    <row r="2998" spans="7:23" ht="12.75">
      <c r="G2998">
        <v>420066</v>
      </c>
      <c r="H2998" s="114" t="s">
        <v>5259</v>
      </c>
      <c r="I2998" s="114" t="s">
        <v>658</v>
      </c>
      <c r="L2998">
        <v>303150</v>
      </c>
      <c r="M2998" s="114" t="s">
        <v>2760</v>
      </c>
      <c r="N2998" s="114" t="s">
        <v>658</v>
      </c>
      <c r="V2998" s="114" t="s">
        <v>3098</v>
      </c>
      <c r="W2998">
        <v>304522</v>
      </c>
    </row>
    <row r="2999" spans="7:23" ht="12.75">
      <c r="G2999">
        <v>304214</v>
      </c>
      <c r="H2999" s="114" t="s">
        <v>3033</v>
      </c>
      <c r="I2999" s="114" t="s">
        <v>658</v>
      </c>
      <c r="L2999">
        <v>303153</v>
      </c>
      <c r="M2999" s="114" t="s">
        <v>539</v>
      </c>
      <c r="N2999" s="114" t="s">
        <v>677</v>
      </c>
      <c r="V2999" s="114" t="s">
        <v>5265</v>
      </c>
      <c r="W2999">
        <v>408870</v>
      </c>
    </row>
    <row r="3000" spans="7:23" ht="12.75">
      <c r="G3000">
        <v>304210</v>
      </c>
      <c r="H3000" s="114" t="s">
        <v>3034</v>
      </c>
      <c r="I3000" s="114" t="s">
        <v>658</v>
      </c>
      <c r="L3000">
        <v>303154</v>
      </c>
      <c r="M3000" s="114" t="s">
        <v>2759</v>
      </c>
      <c r="N3000" s="114" t="s">
        <v>658</v>
      </c>
      <c r="V3000" s="114" t="s">
        <v>3099</v>
      </c>
      <c r="W3000">
        <v>24558</v>
      </c>
    </row>
    <row r="3001" spans="7:23" ht="12.75">
      <c r="G3001">
        <v>304206</v>
      </c>
      <c r="H3001" s="114" t="s">
        <v>3035</v>
      </c>
      <c r="I3001" s="114" t="s">
        <v>658</v>
      </c>
      <c r="L3001">
        <v>303157</v>
      </c>
      <c r="M3001" s="114" t="s">
        <v>994</v>
      </c>
      <c r="N3001" s="114" t="s">
        <v>677</v>
      </c>
      <c r="V3001" s="114" t="s">
        <v>3100</v>
      </c>
      <c r="W3001">
        <v>304526</v>
      </c>
    </row>
    <row r="3002" spans="7:23" ht="12.75">
      <c r="G3002">
        <v>178277</v>
      </c>
      <c r="H3002" s="114" t="s">
        <v>3036</v>
      </c>
      <c r="I3002" s="114" t="s">
        <v>658</v>
      </c>
      <c r="L3002">
        <v>303158</v>
      </c>
      <c r="M3002" s="114" t="s">
        <v>2758</v>
      </c>
      <c r="N3002" s="114" t="s">
        <v>658</v>
      </c>
      <c r="V3002" s="114" t="s">
        <v>5266</v>
      </c>
      <c r="W3002">
        <v>416274</v>
      </c>
    </row>
    <row r="3003" spans="7:23" ht="12.75">
      <c r="G3003">
        <v>304242</v>
      </c>
      <c r="H3003" s="114" t="s">
        <v>3037</v>
      </c>
      <c r="I3003" s="114" t="s">
        <v>658</v>
      </c>
      <c r="L3003">
        <v>303161</v>
      </c>
      <c r="M3003" s="114" t="s">
        <v>340</v>
      </c>
      <c r="N3003" s="114" t="s">
        <v>677</v>
      </c>
      <c r="V3003" s="114" t="s">
        <v>5267</v>
      </c>
      <c r="W3003">
        <v>416270</v>
      </c>
    </row>
    <row r="3004" spans="7:23" ht="12.75">
      <c r="G3004">
        <v>304238</v>
      </c>
      <c r="H3004" s="114" t="s">
        <v>3038</v>
      </c>
      <c r="I3004" s="114" t="s">
        <v>658</v>
      </c>
      <c r="L3004">
        <v>303162</v>
      </c>
      <c r="M3004" s="114" t="s">
        <v>2757</v>
      </c>
      <c r="N3004" s="114" t="s">
        <v>658</v>
      </c>
      <c r="V3004" s="114" t="s">
        <v>3101</v>
      </c>
      <c r="W3004">
        <v>24559</v>
      </c>
    </row>
    <row r="3005" spans="7:23" ht="12.75">
      <c r="G3005">
        <v>399671</v>
      </c>
      <c r="H3005" s="114" t="s">
        <v>5260</v>
      </c>
      <c r="I3005" s="114" t="s">
        <v>658</v>
      </c>
      <c r="L3005">
        <v>303165</v>
      </c>
      <c r="M3005" s="114" t="s">
        <v>339</v>
      </c>
      <c r="N3005" s="114" t="s">
        <v>677</v>
      </c>
      <c r="V3005" s="114" t="s">
        <v>3102</v>
      </c>
      <c r="W3005">
        <v>29499</v>
      </c>
    </row>
    <row r="3006" spans="7:23" ht="12.75">
      <c r="G3006">
        <v>304234</v>
      </c>
      <c r="H3006" s="114" t="s">
        <v>3039</v>
      </c>
      <c r="I3006" s="114" t="s">
        <v>658</v>
      </c>
      <c r="L3006">
        <v>303166</v>
      </c>
      <c r="M3006" s="114" t="s">
        <v>2764</v>
      </c>
      <c r="N3006" s="114" t="s">
        <v>658</v>
      </c>
      <c r="V3006" s="114" t="s">
        <v>3103</v>
      </c>
      <c r="W3006">
        <v>24560</v>
      </c>
    </row>
    <row r="3007" spans="7:23" ht="12.75">
      <c r="G3007">
        <v>304230</v>
      </c>
      <c r="H3007" s="114" t="s">
        <v>3040</v>
      </c>
      <c r="I3007" s="114" t="s">
        <v>658</v>
      </c>
      <c r="L3007">
        <v>303169</v>
      </c>
      <c r="M3007" s="114" t="s">
        <v>519</v>
      </c>
      <c r="N3007" s="114" t="s">
        <v>677</v>
      </c>
      <c r="V3007" s="114" t="s">
        <v>5268</v>
      </c>
      <c r="W3007">
        <v>408874</v>
      </c>
    </row>
    <row r="3008" spans="7:23" ht="12.75">
      <c r="G3008">
        <v>304226</v>
      </c>
      <c r="H3008" s="114" t="s">
        <v>3041</v>
      </c>
      <c r="I3008" s="114" t="s">
        <v>658</v>
      </c>
      <c r="L3008">
        <v>303170</v>
      </c>
      <c r="M3008" s="114" t="s">
        <v>2763</v>
      </c>
      <c r="N3008" s="114" t="s">
        <v>658</v>
      </c>
      <c r="V3008" s="114" t="s">
        <v>3104</v>
      </c>
      <c r="W3008">
        <v>304530</v>
      </c>
    </row>
    <row r="3009" spans="7:23" ht="12.75">
      <c r="G3009">
        <v>304222</v>
      </c>
      <c r="H3009" s="114" t="s">
        <v>3042</v>
      </c>
      <c r="I3009" s="114" t="s">
        <v>658</v>
      </c>
      <c r="L3009">
        <v>303173</v>
      </c>
      <c r="M3009" s="114" t="s">
        <v>374</v>
      </c>
      <c r="N3009" s="114" t="s">
        <v>677</v>
      </c>
      <c r="V3009" s="114" t="s">
        <v>3105</v>
      </c>
      <c r="W3009">
        <v>24561</v>
      </c>
    </row>
    <row r="3010" spans="7:23" ht="12.75">
      <c r="G3010">
        <v>304218</v>
      </c>
      <c r="H3010" s="114" t="s">
        <v>3043</v>
      </c>
      <c r="I3010" s="114" t="s">
        <v>658</v>
      </c>
      <c r="L3010">
        <v>303174</v>
      </c>
      <c r="M3010" s="114" t="s">
        <v>2762</v>
      </c>
      <c r="N3010" s="114" t="s">
        <v>658</v>
      </c>
      <c r="V3010" s="114" t="s">
        <v>3106</v>
      </c>
      <c r="W3010">
        <v>304538</v>
      </c>
    </row>
    <row r="3011" spans="7:23" ht="12.75">
      <c r="G3011">
        <v>178275</v>
      </c>
      <c r="H3011" s="114" t="s">
        <v>3044</v>
      </c>
      <c r="I3011" s="114" t="s">
        <v>658</v>
      </c>
      <c r="L3011">
        <v>303177</v>
      </c>
      <c r="M3011" s="114" t="s">
        <v>996</v>
      </c>
      <c r="N3011" s="114" t="s">
        <v>677</v>
      </c>
      <c r="V3011" s="114" t="s">
        <v>3107</v>
      </c>
      <c r="W3011">
        <v>304534</v>
      </c>
    </row>
    <row r="3012" spans="7:23" ht="12.75">
      <c r="G3012">
        <v>403107</v>
      </c>
      <c r="H3012" s="114" t="s">
        <v>5261</v>
      </c>
      <c r="I3012" s="114" t="s">
        <v>658</v>
      </c>
      <c r="L3012">
        <v>303178</v>
      </c>
      <c r="M3012" s="114" t="s">
        <v>2768</v>
      </c>
      <c r="N3012" s="114" t="s">
        <v>658</v>
      </c>
      <c r="V3012" s="114" t="s">
        <v>3108</v>
      </c>
      <c r="W3012">
        <v>24562</v>
      </c>
    </row>
    <row r="3013" spans="7:23" ht="12.75">
      <c r="G3013">
        <v>304278</v>
      </c>
      <c r="H3013" s="114" t="s">
        <v>3045</v>
      </c>
      <c r="I3013" s="114" t="s">
        <v>658</v>
      </c>
      <c r="L3013">
        <v>303181</v>
      </c>
      <c r="M3013" s="114" t="s">
        <v>414</v>
      </c>
      <c r="N3013" s="114" t="s">
        <v>677</v>
      </c>
      <c r="V3013" s="114" t="s">
        <v>3109</v>
      </c>
      <c r="W3013">
        <v>24563</v>
      </c>
    </row>
    <row r="3014" spans="7:23" ht="12.75">
      <c r="G3014">
        <v>304274</v>
      </c>
      <c r="H3014" s="114" t="s">
        <v>3046</v>
      </c>
      <c r="I3014" s="114" t="s">
        <v>658</v>
      </c>
      <c r="L3014">
        <v>303182</v>
      </c>
      <c r="M3014" s="114" t="s">
        <v>2769</v>
      </c>
      <c r="N3014" s="114" t="s">
        <v>658</v>
      </c>
      <c r="V3014" s="114" t="s">
        <v>3110</v>
      </c>
      <c r="W3014">
        <v>304546</v>
      </c>
    </row>
    <row r="3015" spans="7:23" ht="12.75">
      <c r="G3015">
        <v>304270</v>
      </c>
      <c r="H3015" s="114" t="s">
        <v>3047</v>
      </c>
      <c r="I3015" s="114" t="s">
        <v>658</v>
      </c>
      <c r="L3015">
        <v>303185</v>
      </c>
      <c r="M3015" s="114" t="s">
        <v>415</v>
      </c>
      <c r="N3015" s="114" t="s">
        <v>677</v>
      </c>
      <c r="V3015" s="114" t="s">
        <v>3111</v>
      </c>
      <c r="W3015">
        <v>304542</v>
      </c>
    </row>
    <row r="3016" spans="7:23" ht="12.75">
      <c r="G3016">
        <v>304266</v>
      </c>
      <c r="H3016" s="114" t="s">
        <v>3048</v>
      </c>
      <c r="I3016" s="114" t="s">
        <v>658</v>
      </c>
      <c r="L3016">
        <v>303186</v>
      </c>
      <c r="M3016" s="114" t="s">
        <v>2774</v>
      </c>
      <c r="N3016" s="114" t="s">
        <v>658</v>
      </c>
      <c r="V3016" s="114" t="s">
        <v>3112</v>
      </c>
      <c r="W3016">
        <v>274281</v>
      </c>
    </row>
    <row r="3017" spans="7:23" ht="12.75">
      <c r="G3017">
        <v>304262</v>
      </c>
      <c r="H3017" s="114" t="s">
        <v>3049</v>
      </c>
      <c r="I3017" s="114" t="s">
        <v>658</v>
      </c>
      <c r="L3017">
        <v>303189</v>
      </c>
      <c r="M3017" s="114" t="s">
        <v>287</v>
      </c>
      <c r="N3017" s="114" t="s">
        <v>677</v>
      </c>
      <c r="V3017" s="114" t="s">
        <v>3113</v>
      </c>
      <c r="W3017">
        <v>24564</v>
      </c>
    </row>
    <row r="3018" spans="7:23" ht="12.75">
      <c r="G3018">
        <v>304258</v>
      </c>
      <c r="H3018" s="114" t="s">
        <v>3050</v>
      </c>
      <c r="I3018" s="114" t="s">
        <v>658</v>
      </c>
      <c r="L3018">
        <v>303190</v>
      </c>
      <c r="M3018" s="114" t="s">
        <v>2773</v>
      </c>
      <c r="N3018" s="114" t="s">
        <v>658</v>
      </c>
      <c r="V3018" s="114" t="s">
        <v>3114</v>
      </c>
      <c r="W3018">
        <v>304550</v>
      </c>
    </row>
    <row r="3019" spans="7:23" ht="12.75">
      <c r="G3019">
        <v>304254</v>
      </c>
      <c r="H3019" s="114" t="s">
        <v>3051</v>
      </c>
      <c r="I3019" s="114" t="s">
        <v>658</v>
      </c>
      <c r="L3019">
        <v>303193</v>
      </c>
      <c r="M3019" s="114" t="s">
        <v>1003</v>
      </c>
      <c r="N3019" s="114" t="s">
        <v>677</v>
      </c>
      <c r="V3019" s="114" t="s">
        <v>3115</v>
      </c>
      <c r="W3019">
        <v>270707</v>
      </c>
    </row>
    <row r="3020" spans="7:23" ht="12.75">
      <c r="G3020">
        <v>304250</v>
      </c>
      <c r="H3020" s="114" t="s">
        <v>3052</v>
      </c>
      <c r="I3020" s="114" t="s">
        <v>658</v>
      </c>
      <c r="L3020">
        <v>303194</v>
      </c>
      <c r="M3020" s="114" t="s">
        <v>2799</v>
      </c>
      <c r="N3020" s="114" t="s">
        <v>658</v>
      </c>
      <c r="V3020" s="114" t="s">
        <v>3116</v>
      </c>
      <c r="W3020">
        <v>24565</v>
      </c>
    </row>
    <row r="3021" spans="7:23" ht="12.75">
      <c r="G3021">
        <v>304246</v>
      </c>
      <c r="H3021" s="114" t="s">
        <v>3053</v>
      </c>
      <c r="I3021" s="114" t="s">
        <v>658</v>
      </c>
      <c r="L3021">
        <v>303197</v>
      </c>
      <c r="M3021" s="114" t="s">
        <v>1020</v>
      </c>
      <c r="N3021" s="114" t="s">
        <v>677</v>
      </c>
      <c r="V3021" s="114" t="s">
        <v>3117</v>
      </c>
      <c r="W3021">
        <v>304562</v>
      </c>
    </row>
    <row r="3022" spans="7:23" ht="12.75">
      <c r="G3022">
        <v>181866</v>
      </c>
      <c r="H3022" s="114" t="s">
        <v>3054</v>
      </c>
      <c r="I3022" s="114" t="s">
        <v>658</v>
      </c>
      <c r="L3022">
        <v>303198</v>
      </c>
      <c r="M3022" s="114" t="s">
        <v>2798</v>
      </c>
      <c r="N3022" s="114" t="s">
        <v>658</v>
      </c>
      <c r="V3022" s="114" t="s">
        <v>5269</v>
      </c>
      <c r="W3022">
        <v>416672</v>
      </c>
    </row>
    <row r="3023" spans="7:23" ht="12.75">
      <c r="G3023">
        <v>304290</v>
      </c>
      <c r="H3023" s="114" t="s">
        <v>3055</v>
      </c>
      <c r="I3023" s="114" t="s">
        <v>658</v>
      </c>
      <c r="L3023">
        <v>303201</v>
      </c>
      <c r="M3023" s="114" t="s">
        <v>1019</v>
      </c>
      <c r="N3023" s="114" t="s">
        <v>677</v>
      </c>
      <c r="V3023" s="114" t="s">
        <v>3118</v>
      </c>
      <c r="W3023">
        <v>304558</v>
      </c>
    </row>
    <row r="3024" spans="7:23" ht="12.75">
      <c r="G3024">
        <v>304286</v>
      </c>
      <c r="H3024" s="114" t="s">
        <v>3056</v>
      </c>
      <c r="I3024" s="114" t="s">
        <v>658</v>
      </c>
      <c r="L3024">
        <v>303202</v>
      </c>
      <c r="M3024" s="114" t="s">
        <v>2797</v>
      </c>
      <c r="N3024" s="114" t="s">
        <v>658</v>
      </c>
      <c r="V3024" s="114" t="s">
        <v>3119</v>
      </c>
      <c r="W3024">
        <v>304554</v>
      </c>
    </row>
    <row r="3025" spans="7:23" ht="12.75">
      <c r="G3025">
        <v>304282</v>
      </c>
      <c r="H3025" s="114" t="s">
        <v>3057</v>
      </c>
      <c r="I3025" s="114" t="s">
        <v>658</v>
      </c>
      <c r="L3025">
        <v>303205</v>
      </c>
      <c r="M3025" s="114" t="s">
        <v>1018</v>
      </c>
      <c r="N3025" s="114" t="s">
        <v>677</v>
      </c>
      <c r="V3025" s="114" t="s">
        <v>3120</v>
      </c>
      <c r="W3025">
        <v>24568</v>
      </c>
    </row>
    <row r="3026" spans="7:23" ht="12.75">
      <c r="G3026">
        <v>24543</v>
      </c>
      <c r="H3026" s="114" t="s">
        <v>3058</v>
      </c>
      <c r="I3026" s="114" t="s">
        <v>658</v>
      </c>
      <c r="L3026">
        <v>303206</v>
      </c>
      <c r="M3026" s="114" t="s">
        <v>2796</v>
      </c>
      <c r="N3026" s="114" t="s">
        <v>658</v>
      </c>
      <c r="V3026" s="114" t="s">
        <v>3121</v>
      </c>
      <c r="W3026">
        <v>24569</v>
      </c>
    </row>
    <row r="3027" spans="7:23" ht="12.75">
      <c r="G3027">
        <v>24544</v>
      </c>
      <c r="H3027" s="114" t="s">
        <v>3059</v>
      </c>
      <c r="I3027" s="114" t="s">
        <v>658</v>
      </c>
      <c r="L3027">
        <v>303209</v>
      </c>
      <c r="M3027" s="114" t="s">
        <v>1017</v>
      </c>
      <c r="N3027" s="114" t="s">
        <v>677</v>
      </c>
      <c r="V3027" s="114" t="s">
        <v>3122</v>
      </c>
      <c r="W3027">
        <v>24570</v>
      </c>
    </row>
    <row r="3028" spans="7:23" ht="12.75">
      <c r="G3028">
        <v>24545</v>
      </c>
      <c r="H3028" s="114" t="s">
        <v>3060</v>
      </c>
      <c r="I3028" s="114" t="s">
        <v>658</v>
      </c>
      <c r="L3028">
        <v>303210</v>
      </c>
      <c r="M3028" s="114" t="s">
        <v>2795</v>
      </c>
      <c r="N3028" s="114" t="s">
        <v>658</v>
      </c>
      <c r="V3028" s="114" t="s">
        <v>3123</v>
      </c>
      <c r="W3028">
        <v>24571</v>
      </c>
    </row>
    <row r="3029" spans="7:23" ht="12.75">
      <c r="G3029">
        <v>304868</v>
      </c>
      <c r="H3029" s="114" t="s">
        <v>3061</v>
      </c>
      <c r="I3029" s="114" t="s">
        <v>658</v>
      </c>
      <c r="L3029">
        <v>303213</v>
      </c>
      <c r="M3029" s="114" t="s">
        <v>1016</v>
      </c>
      <c r="N3029" s="114" t="s">
        <v>677</v>
      </c>
      <c r="V3029" s="114" t="s">
        <v>3124</v>
      </c>
      <c r="W3029">
        <v>24572</v>
      </c>
    </row>
    <row r="3030" spans="7:23" ht="12.75">
      <c r="G3030">
        <v>24546</v>
      </c>
      <c r="H3030" s="114" t="s">
        <v>3062</v>
      </c>
      <c r="I3030" s="114" t="s">
        <v>658</v>
      </c>
      <c r="L3030">
        <v>303214</v>
      </c>
      <c r="M3030" s="114" t="s">
        <v>2794</v>
      </c>
      <c r="N3030" s="114" t="s">
        <v>658</v>
      </c>
      <c r="V3030" s="114" t="s">
        <v>5270</v>
      </c>
      <c r="W3030">
        <v>419666</v>
      </c>
    </row>
    <row r="3031" spans="7:23" ht="12.75">
      <c r="G3031">
        <v>304474</v>
      </c>
      <c r="H3031" s="114" t="s">
        <v>3063</v>
      </c>
      <c r="I3031" s="114" t="s">
        <v>658</v>
      </c>
      <c r="L3031">
        <v>303217</v>
      </c>
      <c r="M3031" s="114" t="s">
        <v>1015</v>
      </c>
      <c r="N3031" s="114" t="s">
        <v>677</v>
      </c>
      <c r="V3031" s="114" t="s">
        <v>3125</v>
      </c>
      <c r="W3031">
        <v>24574</v>
      </c>
    </row>
    <row r="3032" spans="7:23" ht="12.75">
      <c r="G3032">
        <v>304470</v>
      </c>
      <c r="H3032" s="114" t="s">
        <v>3064</v>
      </c>
      <c r="I3032" s="114" t="s">
        <v>658</v>
      </c>
      <c r="L3032">
        <v>303218</v>
      </c>
      <c r="M3032" s="114" t="s">
        <v>2793</v>
      </c>
      <c r="N3032" s="114" t="s">
        <v>658</v>
      </c>
      <c r="V3032" s="114" t="s">
        <v>3126</v>
      </c>
      <c r="W3032">
        <v>24575</v>
      </c>
    </row>
    <row r="3033" spans="7:23" ht="12.75">
      <c r="G3033">
        <v>304466</v>
      </c>
      <c r="H3033" s="114" t="s">
        <v>3065</v>
      </c>
      <c r="I3033" s="114" t="s">
        <v>658</v>
      </c>
      <c r="L3033">
        <v>303221</v>
      </c>
      <c r="M3033" s="114" t="s">
        <v>1014</v>
      </c>
      <c r="N3033" s="114" t="s">
        <v>677</v>
      </c>
      <c r="V3033" s="114" t="s">
        <v>3127</v>
      </c>
      <c r="W3033">
        <v>24576</v>
      </c>
    </row>
    <row r="3034" spans="7:23" ht="12.75">
      <c r="G3034">
        <v>24547</v>
      </c>
      <c r="H3034" s="114" t="s">
        <v>3066</v>
      </c>
      <c r="I3034" s="114" t="s">
        <v>658</v>
      </c>
      <c r="L3034">
        <v>303222</v>
      </c>
      <c r="M3034" s="114" t="s">
        <v>2792</v>
      </c>
      <c r="N3034" s="114" t="s">
        <v>658</v>
      </c>
      <c r="V3034" s="114" t="s">
        <v>3128</v>
      </c>
      <c r="W3034">
        <v>24577</v>
      </c>
    </row>
    <row r="3035" spans="7:23" ht="12.75">
      <c r="G3035">
        <v>24548</v>
      </c>
      <c r="H3035" s="114" t="s">
        <v>3067</v>
      </c>
      <c r="I3035" s="114" t="s">
        <v>658</v>
      </c>
      <c r="L3035">
        <v>303225</v>
      </c>
      <c r="M3035" s="114" t="s">
        <v>1013</v>
      </c>
      <c r="N3035" s="114" t="s">
        <v>677</v>
      </c>
      <c r="V3035" s="114" t="s">
        <v>3129</v>
      </c>
      <c r="W3035">
        <v>24578</v>
      </c>
    </row>
    <row r="3036" spans="7:23" ht="12.75">
      <c r="G3036">
        <v>304478</v>
      </c>
      <c r="H3036" s="114" t="s">
        <v>3068</v>
      </c>
      <c r="I3036" s="114" t="s">
        <v>658</v>
      </c>
      <c r="L3036">
        <v>303226</v>
      </c>
      <c r="M3036" s="114" t="s">
        <v>2791</v>
      </c>
      <c r="N3036" s="114" t="s">
        <v>658</v>
      </c>
      <c r="V3036" s="114" t="s">
        <v>3130</v>
      </c>
      <c r="W3036">
        <v>24579</v>
      </c>
    </row>
    <row r="3037" spans="7:23" ht="12.75">
      <c r="G3037">
        <v>24549</v>
      </c>
      <c r="H3037" s="114" t="s">
        <v>3069</v>
      </c>
      <c r="I3037" s="114" t="s">
        <v>658</v>
      </c>
      <c r="L3037">
        <v>303229</v>
      </c>
      <c r="M3037" s="114" t="s">
        <v>1012</v>
      </c>
      <c r="N3037" s="114" t="s">
        <v>677</v>
      </c>
      <c r="V3037" s="114" t="s">
        <v>3131</v>
      </c>
      <c r="W3037">
        <v>24580</v>
      </c>
    </row>
    <row r="3038" spans="7:23" ht="12.75">
      <c r="G3038">
        <v>24550</v>
      </c>
      <c r="H3038" s="114" t="s">
        <v>3070</v>
      </c>
      <c r="I3038" s="114" t="s">
        <v>658</v>
      </c>
      <c r="L3038">
        <v>303230</v>
      </c>
      <c r="M3038" s="114" t="s">
        <v>2790</v>
      </c>
      <c r="N3038" s="114" t="s">
        <v>658</v>
      </c>
      <c r="V3038" s="114" t="s">
        <v>3132</v>
      </c>
      <c r="W3038">
        <v>24581</v>
      </c>
    </row>
    <row r="3039" spans="7:23" ht="12.75">
      <c r="G3039">
        <v>304482</v>
      </c>
      <c r="H3039" s="114" t="s">
        <v>3071</v>
      </c>
      <c r="I3039" s="114" t="s">
        <v>658</v>
      </c>
      <c r="L3039">
        <v>303233</v>
      </c>
      <c r="M3039" s="114" t="s">
        <v>275</v>
      </c>
      <c r="N3039" s="114" t="s">
        <v>677</v>
      </c>
      <c r="V3039" s="114" t="s">
        <v>3133</v>
      </c>
      <c r="W3039">
        <v>205909</v>
      </c>
    </row>
    <row r="3040" spans="7:23" ht="12.75">
      <c r="G3040">
        <v>24551</v>
      </c>
      <c r="H3040" s="114" t="s">
        <v>3072</v>
      </c>
      <c r="I3040" s="114" t="s">
        <v>658</v>
      </c>
      <c r="L3040">
        <v>303234</v>
      </c>
      <c r="M3040" s="114" t="s">
        <v>2789</v>
      </c>
      <c r="N3040" s="114" t="s">
        <v>658</v>
      </c>
      <c r="V3040" s="114" t="s">
        <v>3134</v>
      </c>
      <c r="W3040">
        <v>24582</v>
      </c>
    </row>
    <row r="3041" spans="7:23" ht="12.75">
      <c r="G3041">
        <v>24552</v>
      </c>
      <c r="H3041" s="114" t="s">
        <v>3073</v>
      </c>
      <c r="I3041" s="114" t="s">
        <v>658</v>
      </c>
      <c r="L3041">
        <v>303237</v>
      </c>
      <c r="M3041" s="114" t="s">
        <v>479</v>
      </c>
      <c r="N3041" s="114" t="s">
        <v>677</v>
      </c>
      <c r="V3041" s="114" t="s">
        <v>3135</v>
      </c>
      <c r="W3041">
        <v>24583</v>
      </c>
    </row>
    <row r="3042" spans="7:23" ht="12.75">
      <c r="G3042">
        <v>304486</v>
      </c>
      <c r="H3042" s="114" t="s">
        <v>3074</v>
      </c>
      <c r="I3042" s="114" t="s">
        <v>658</v>
      </c>
      <c r="L3042">
        <v>303238</v>
      </c>
      <c r="M3042" s="114" t="s">
        <v>2788</v>
      </c>
      <c r="N3042" s="114" t="s">
        <v>658</v>
      </c>
      <c r="V3042" s="114" t="s">
        <v>3136</v>
      </c>
      <c r="W3042">
        <v>24584</v>
      </c>
    </row>
    <row r="3043" spans="7:23" ht="12.75">
      <c r="G3043">
        <v>178281</v>
      </c>
      <c r="H3043" s="114" t="s">
        <v>3075</v>
      </c>
      <c r="I3043" s="114" t="s">
        <v>658</v>
      </c>
      <c r="L3043">
        <v>303241</v>
      </c>
      <c r="M3043" s="114" t="s">
        <v>478</v>
      </c>
      <c r="N3043" s="114" t="s">
        <v>677</v>
      </c>
      <c r="V3043" s="114" t="s">
        <v>3137</v>
      </c>
      <c r="W3043">
        <v>24585</v>
      </c>
    </row>
    <row r="3044" spans="7:23" ht="12.75">
      <c r="G3044">
        <v>178279</v>
      </c>
      <c r="H3044" s="114" t="s">
        <v>3076</v>
      </c>
      <c r="I3044" s="114" t="s">
        <v>658</v>
      </c>
      <c r="L3044">
        <v>303242</v>
      </c>
      <c r="M3044" s="114" t="s">
        <v>2787</v>
      </c>
      <c r="N3044" s="114" t="s">
        <v>658</v>
      </c>
      <c r="V3044" s="114" t="s">
        <v>3138</v>
      </c>
      <c r="W3044">
        <v>24586</v>
      </c>
    </row>
    <row r="3045" spans="7:23" ht="12.75">
      <c r="G3045">
        <v>24553</v>
      </c>
      <c r="H3045" s="114" t="s">
        <v>3077</v>
      </c>
      <c r="I3045" s="114" t="s">
        <v>658</v>
      </c>
      <c r="L3045">
        <v>303245</v>
      </c>
      <c r="M3045" s="114" t="s">
        <v>1011</v>
      </c>
      <c r="N3045" s="114" t="s">
        <v>677</v>
      </c>
      <c r="V3045" s="114" t="s">
        <v>3139</v>
      </c>
      <c r="W3045">
        <v>24587</v>
      </c>
    </row>
    <row r="3046" spans="7:23" ht="12.75">
      <c r="G3046">
        <v>406866</v>
      </c>
      <c r="H3046" s="114" t="s">
        <v>5262</v>
      </c>
      <c r="I3046" s="114" t="s">
        <v>658</v>
      </c>
      <c r="L3046">
        <v>303246</v>
      </c>
      <c r="M3046" s="114" t="s">
        <v>2786</v>
      </c>
      <c r="N3046" s="114" t="s">
        <v>658</v>
      </c>
      <c r="V3046" s="114" t="s">
        <v>3140</v>
      </c>
      <c r="W3046">
        <v>24588</v>
      </c>
    </row>
    <row r="3047" spans="7:23" ht="12.75">
      <c r="G3047">
        <v>304490</v>
      </c>
      <c r="H3047" s="114" t="s">
        <v>3078</v>
      </c>
      <c r="I3047" s="114" t="s">
        <v>658</v>
      </c>
      <c r="L3047">
        <v>303249</v>
      </c>
      <c r="M3047" s="114" t="s">
        <v>411</v>
      </c>
      <c r="N3047" s="114" t="s">
        <v>677</v>
      </c>
      <c r="V3047" s="114" t="s">
        <v>3141</v>
      </c>
      <c r="W3047">
        <v>24589</v>
      </c>
    </row>
    <row r="3048" spans="7:23" ht="12.75">
      <c r="G3048">
        <v>24554</v>
      </c>
      <c r="H3048" s="114" t="s">
        <v>3079</v>
      </c>
      <c r="I3048" s="114" t="s">
        <v>658</v>
      </c>
      <c r="L3048">
        <v>303250</v>
      </c>
      <c r="M3048" s="114" t="s">
        <v>2785</v>
      </c>
      <c r="N3048" s="114" t="s">
        <v>658</v>
      </c>
      <c r="V3048" s="114" t="s">
        <v>3142</v>
      </c>
      <c r="W3048">
        <v>24590</v>
      </c>
    </row>
    <row r="3049" spans="7:23" ht="12.75">
      <c r="G3049">
        <v>24555</v>
      </c>
      <c r="H3049" s="114" t="s">
        <v>3080</v>
      </c>
      <c r="I3049" s="114" t="s">
        <v>658</v>
      </c>
      <c r="L3049">
        <v>303253</v>
      </c>
      <c r="M3049" s="114" t="s">
        <v>393</v>
      </c>
      <c r="N3049" s="114" t="s">
        <v>677</v>
      </c>
      <c r="V3049" s="114" t="s">
        <v>3143</v>
      </c>
      <c r="W3049">
        <v>24591</v>
      </c>
    </row>
    <row r="3050" spans="7:23" ht="12.75">
      <c r="G3050">
        <v>421077</v>
      </c>
      <c r="H3050" s="114" t="s">
        <v>5263</v>
      </c>
      <c r="I3050" s="114" t="s">
        <v>658</v>
      </c>
      <c r="L3050">
        <v>303254</v>
      </c>
      <c r="M3050" s="114" t="s">
        <v>2784</v>
      </c>
      <c r="N3050" s="114" t="s">
        <v>658</v>
      </c>
      <c r="V3050" s="114" t="s">
        <v>3144</v>
      </c>
      <c r="W3050">
        <v>24592</v>
      </c>
    </row>
    <row r="3051" spans="7:23" ht="12.75">
      <c r="G3051">
        <v>304494</v>
      </c>
      <c r="H3051" s="114" t="s">
        <v>3081</v>
      </c>
      <c r="I3051" s="114" t="s">
        <v>658</v>
      </c>
      <c r="L3051">
        <v>303257</v>
      </c>
      <c r="M3051" s="114" t="s">
        <v>1010</v>
      </c>
      <c r="N3051" s="114" t="s">
        <v>677</v>
      </c>
      <c r="V3051" s="114" t="s">
        <v>3145</v>
      </c>
      <c r="W3051">
        <v>24593</v>
      </c>
    </row>
    <row r="3052" spans="7:23" ht="12.75">
      <c r="G3052">
        <v>402469</v>
      </c>
      <c r="H3052" s="114" t="s">
        <v>5264</v>
      </c>
      <c r="I3052" s="114" t="s">
        <v>658</v>
      </c>
      <c r="L3052">
        <v>303258</v>
      </c>
      <c r="M3052" s="114" t="s">
        <v>2783</v>
      </c>
      <c r="N3052" s="114" t="s">
        <v>658</v>
      </c>
      <c r="V3052" s="114" t="s">
        <v>3146</v>
      </c>
      <c r="W3052">
        <v>24594</v>
      </c>
    </row>
    <row r="3053" spans="7:23" ht="12.75">
      <c r="G3053">
        <v>201299</v>
      </c>
      <c r="H3053" s="114" t="s">
        <v>3082</v>
      </c>
      <c r="I3053" s="114" t="s">
        <v>658</v>
      </c>
      <c r="L3053">
        <v>303261</v>
      </c>
      <c r="M3053" s="114" t="s">
        <v>1009</v>
      </c>
      <c r="N3053" s="114" t="s">
        <v>677</v>
      </c>
      <c r="V3053" s="114" t="s">
        <v>3147</v>
      </c>
      <c r="W3053">
        <v>24595</v>
      </c>
    </row>
    <row r="3054" spans="7:23" ht="12.75">
      <c r="G3054">
        <v>178283</v>
      </c>
      <c r="H3054" s="114" t="s">
        <v>3083</v>
      </c>
      <c r="I3054" s="114" t="s">
        <v>658</v>
      </c>
      <c r="L3054">
        <v>303262</v>
      </c>
      <c r="M3054" s="114" t="s">
        <v>2782</v>
      </c>
      <c r="N3054" s="114" t="s">
        <v>658</v>
      </c>
      <c r="V3054" s="114" t="s">
        <v>3148</v>
      </c>
      <c r="W3054">
        <v>24596</v>
      </c>
    </row>
    <row r="3055" spans="7:23" ht="12.75">
      <c r="G3055">
        <v>304498</v>
      </c>
      <c r="H3055" s="114" t="s">
        <v>3084</v>
      </c>
      <c r="I3055" s="114" t="s">
        <v>658</v>
      </c>
      <c r="L3055">
        <v>303265</v>
      </c>
      <c r="M3055" s="114" t="s">
        <v>1008</v>
      </c>
      <c r="N3055" s="114" t="s">
        <v>677</v>
      </c>
      <c r="V3055" s="114" t="s">
        <v>3149</v>
      </c>
      <c r="W3055">
        <v>24597</v>
      </c>
    </row>
    <row r="3056" spans="7:23" ht="12.75">
      <c r="G3056">
        <v>29491</v>
      </c>
      <c r="H3056" s="114" t="s">
        <v>3085</v>
      </c>
      <c r="I3056" s="114" t="s">
        <v>658</v>
      </c>
      <c r="L3056">
        <v>303266</v>
      </c>
      <c r="M3056" s="114" t="s">
        <v>2781</v>
      </c>
      <c r="N3056" s="114" t="s">
        <v>658</v>
      </c>
      <c r="V3056" s="114" t="s">
        <v>3150</v>
      </c>
      <c r="W3056">
        <v>24598</v>
      </c>
    </row>
    <row r="3057" spans="7:23" ht="12.75">
      <c r="G3057">
        <v>29493</v>
      </c>
      <c r="H3057" s="114" t="s">
        <v>3086</v>
      </c>
      <c r="I3057" s="114" t="s">
        <v>658</v>
      </c>
      <c r="L3057">
        <v>303269</v>
      </c>
      <c r="M3057" s="114" t="s">
        <v>492</v>
      </c>
      <c r="N3057" s="114" t="s">
        <v>677</v>
      </c>
      <c r="V3057" s="114" t="s">
        <v>3151</v>
      </c>
      <c r="W3057">
        <v>24599</v>
      </c>
    </row>
    <row r="3058" spans="7:23" ht="12.75">
      <c r="G3058">
        <v>29495</v>
      </c>
      <c r="H3058" s="114" t="s">
        <v>3087</v>
      </c>
      <c r="I3058" s="114" t="s">
        <v>658</v>
      </c>
      <c r="L3058">
        <v>303270</v>
      </c>
      <c r="M3058" s="114" t="s">
        <v>2780</v>
      </c>
      <c r="N3058" s="114" t="s">
        <v>658</v>
      </c>
      <c r="V3058" s="114" t="s">
        <v>3152</v>
      </c>
      <c r="W3058">
        <v>24600</v>
      </c>
    </row>
    <row r="3059" spans="7:23" ht="12.75">
      <c r="G3059">
        <v>178285</v>
      </c>
      <c r="H3059" s="114" t="s">
        <v>3088</v>
      </c>
      <c r="I3059" s="114" t="s">
        <v>658</v>
      </c>
      <c r="L3059">
        <v>303273</v>
      </c>
      <c r="M3059" s="114" t="s">
        <v>1007</v>
      </c>
      <c r="N3059" s="114" t="s">
        <v>677</v>
      </c>
      <c r="V3059" s="114" t="s">
        <v>3153</v>
      </c>
      <c r="W3059">
        <v>24601</v>
      </c>
    </row>
    <row r="3060" spans="7:23" ht="12.75">
      <c r="G3060">
        <v>304502</v>
      </c>
      <c r="H3060" s="114" t="s">
        <v>3089</v>
      </c>
      <c r="I3060" s="114" t="s">
        <v>658</v>
      </c>
      <c r="L3060">
        <v>303274</v>
      </c>
      <c r="M3060" s="114" t="s">
        <v>2779</v>
      </c>
      <c r="N3060" s="114" t="s">
        <v>658</v>
      </c>
      <c r="V3060" s="114" t="s">
        <v>3154</v>
      </c>
      <c r="W3060">
        <v>24602</v>
      </c>
    </row>
    <row r="3061" spans="7:23" ht="12.75">
      <c r="G3061">
        <v>24556</v>
      </c>
      <c r="H3061" s="114" t="s">
        <v>3090</v>
      </c>
      <c r="I3061" s="114" t="s">
        <v>658</v>
      </c>
      <c r="L3061">
        <v>303277</v>
      </c>
      <c r="M3061" s="114" t="s">
        <v>532</v>
      </c>
      <c r="N3061" s="114" t="s">
        <v>677</v>
      </c>
      <c r="V3061" s="114" t="s">
        <v>3155</v>
      </c>
      <c r="W3061">
        <v>24603</v>
      </c>
    </row>
    <row r="3062" spans="7:23" ht="12.75">
      <c r="G3062">
        <v>286273</v>
      </c>
      <c r="H3062" s="114" t="s">
        <v>3091</v>
      </c>
      <c r="I3062" s="114" t="s">
        <v>658</v>
      </c>
      <c r="L3062">
        <v>303278</v>
      </c>
      <c r="M3062" s="114" t="s">
        <v>2778</v>
      </c>
      <c r="N3062" s="114" t="s">
        <v>658</v>
      </c>
      <c r="V3062" s="114" t="s">
        <v>3156</v>
      </c>
      <c r="W3062">
        <v>24604</v>
      </c>
    </row>
    <row r="3063" spans="7:23" ht="12.75">
      <c r="G3063">
        <v>304514</v>
      </c>
      <c r="H3063" s="114" t="s">
        <v>3092</v>
      </c>
      <c r="I3063" s="114" t="s">
        <v>658</v>
      </c>
      <c r="L3063">
        <v>303281</v>
      </c>
      <c r="M3063" s="114" t="s">
        <v>131</v>
      </c>
      <c r="N3063" s="114" t="s">
        <v>677</v>
      </c>
      <c r="V3063" s="114" t="s">
        <v>3157</v>
      </c>
      <c r="W3063">
        <v>24605</v>
      </c>
    </row>
    <row r="3064" spans="7:23" ht="12.75">
      <c r="G3064">
        <v>304510</v>
      </c>
      <c r="H3064" s="114" t="s">
        <v>3093</v>
      </c>
      <c r="I3064" s="114" t="s">
        <v>658</v>
      </c>
      <c r="L3064">
        <v>303282</v>
      </c>
      <c r="M3064" s="114" t="s">
        <v>2777</v>
      </c>
      <c r="N3064" s="114" t="s">
        <v>658</v>
      </c>
      <c r="V3064" s="114" t="s">
        <v>3158</v>
      </c>
      <c r="W3064">
        <v>24606</v>
      </c>
    </row>
    <row r="3065" spans="7:23" ht="12.75">
      <c r="G3065">
        <v>304506</v>
      </c>
      <c r="H3065" s="114" t="s">
        <v>3094</v>
      </c>
      <c r="I3065" s="114" t="s">
        <v>658</v>
      </c>
      <c r="L3065">
        <v>303285</v>
      </c>
      <c r="M3065" s="114" t="s">
        <v>1006</v>
      </c>
      <c r="N3065" s="114" t="s">
        <v>677</v>
      </c>
      <c r="V3065" s="114" t="s">
        <v>3159</v>
      </c>
      <c r="W3065">
        <v>24607</v>
      </c>
    </row>
    <row r="3066" spans="7:23" ht="12.75">
      <c r="G3066">
        <v>24557</v>
      </c>
      <c r="H3066" s="114" t="s">
        <v>3095</v>
      </c>
      <c r="I3066" s="114" t="s">
        <v>658</v>
      </c>
      <c r="L3066">
        <v>303286</v>
      </c>
      <c r="M3066" s="114" t="s">
        <v>2776</v>
      </c>
      <c r="N3066" s="114" t="s">
        <v>658</v>
      </c>
      <c r="V3066" s="114" t="s">
        <v>5271</v>
      </c>
      <c r="W3066">
        <v>412272</v>
      </c>
    </row>
    <row r="3067" spans="7:23" ht="12.75">
      <c r="G3067">
        <v>304518</v>
      </c>
      <c r="H3067" s="114" t="s">
        <v>3096</v>
      </c>
      <c r="I3067" s="114" t="s">
        <v>658</v>
      </c>
      <c r="L3067">
        <v>303289</v>
      </c>
      <c r="M3067" s="114" t="s">
        <v>1005</v>
      </c>
      <c r="N3067" s="114" t="s">
        <v>677</v>
      </c>
      <c r="V3067" s="114" t="s">
        <v>3160</v>
      </c>
      <c r="W3067">
        <v>24608</v>
      </c>
    </row>
    <row r="3068" spans="7:23" ht="12.75">
      <c r="G3068">
        <v>29497</v>
      </c>
      <c r="H3068" s="114" t="s">
        <v>3097</v>
      </c>
      <c r="I3068" s="114" t="s">
        <v>658</v>
      </c>
      <c r="L3068">
        <v>303290</v>
      </c>
      <c r="M3068" s="114" t="s">
        <v>2823</v>
      </c>
      <c r="N3068" s="114" t="s">
        <v>658</v>
      </c>
      <c r="V3068" s="114" t="s">
        <v>3161</v>
      </c>
      <c r="W3068">
        <v>24609</v>
      </c>
    </row>
    <row r="3069" spans="7:23" ht="12.75">
      <c r="G3069">
        <v>304522</v>
      </c>
      <c r="H3069" s="114" t="s">
        <v>3098</v>
      </c>
      <c r="I3069" s="114" t="s">
        <v>658</v>
      </c>
      <c r="L3069">
        <v>303293</v>
      </c>
      <c r="M3069" s="114" t="s">
        <v>1028</v>
      </c>
      <c r="N3069" s="114" t="s">
        <v>677</v>
      </c>
      <c r="V3069" s="114" t="s">
        <v>3162</v>
      </c>
      <c r="W3069">
        <v>24610</v>
      </c>
    </row>
    <row r="3070" spans="7:23" ht="12.75">
      <c r="G3070">
        <v>408870</v>
      </c>
      <c r="H3070" s="114" t="s">
        <v>5265</v>
      </c>
      <c r="I3070" s="114" t="s">
        <v>658</v>
      </c>
      <c r="L3070">
        <v>303294</v>
      </c>
      <c r="M3070" s="114" t="s">
        <v>2822</v>
      </c>
      <c r="N3070" s="114" t="s">
        <v>658</v>
      </c>
      <c r="V3070" s="114" t="s">
        <v>3163</v>
      </c>
      <c r="W3070">
        <v>24611</v>
      </c>
    </row>
    <row r="3071" spans="7:23" ht="12.75">
      <c r="G3071">
        <v>24558</v>
      </c>
      <c r="H3071" s="114" t="s">
        <v>3099</v>
      </c>
      <c r="I3071" s="114" t="s">
        <v>658</v>
      </c>
      <c r="L3071">
        <v>303297</v>
      </c>
      <c r="M3071" s="114" t="s">
        <v>364</v>
      </c>
      <c r="N3071" s="114" t="s">
        <v>677</v>
      </c>
      <c r="V3071" s="114" t="s">
        <v>3164</v>
      </c>
      <c r="W3071">
        <v>24612</v>
      </c>
    </row>
    <row r="3072" spans="7:23" ht="12.75">
      <c r="G3072">
        <v>304526</v>
      </c>
      <c r="H3072" s="114" t="s">
        <v>3100</v>
      </c>
      <c r="I3072" s="114" t="s">
        <v>658</v>
      </c>
      <c r="L3072">
        <v>303298</v>
      </c>
      <c r="M3072" s="114" t="s">
        <v>2821</v>
      </c>
      <c r="N3072" s="114" t="s">
        <v>658</v>
      </c>
      <c r="V3072" s="114" t="s">
        <v>3165</v>
      </c>
      <c r="W3072">
        <v>24613</v>
      </c>
    </row>
    <row r="3073" spans="7:23" ht="12.75">
      <c r="G3073">
        <v>416274</v>
      </c>
      <c r="H3073" s="114" t="s">
        <v>5266</v>
      </c>
      <c r="I3073" s="114" t="s">
        <v>658</v>
      </c>
      <c r="L3073">
        <v>303301</v>
      </c>
      <c r="M3073" s="114" t="s">
        <v>1027</v>
      </c>
      <c r="N3073" s="114" t="s">
        <v>677</v>
      </c>
      <c r="V3073" s="114" t="s">
        <v>3166</v>
      </c>
      <c r="W3073">
        <v>24614</v>
      </c>
    </row>
    <row r="3074" spans="7:23" ht="12.75">
      <c r="G3074">
        <v>416270</v>
      </c>
      <c r="H3074" s="114" t="s">
        <v>5267</v>
      </c>
      <c r="I3074" s="114" t="s">
        <v>658</v>
      </c>
      <c r="L3074">
        <v>303302</v>
      </c>
      <c r="M3074" s="114" t="s">
        <v>2820</v>
      </c>
      <c r="N3074" s="114" t="s">
        <v>658</v>
      </c>
      <c r="V3074" s="114" t="s">
        <v>3167</v>
      </c>
      <c r="W3074">
        <v>24615</v>
      </c>
    </row>
    <row r="3075" spans="7:23" ht="12.75">
      <c r="G3075">
        <v>24559</v>
      </c>
      <c r="H3075" s="114" t="s">
        <v>3101</v>
      </c>
      <c r="I3075" s="114" t="s">
        <v>658</v>
      </c>
      <c r="L3075">
        <v>303305</v>
      </c>
      <c r="M3075" s="114" t="s">
        <v>137</v>
      </c>
      <c r="N3075" s="114" t="s">
        <v>677</v>
      </c>
      <c r="V3075" s="114" t="s">
        <v>3168</v>
      </c>
      <c r="W3075">
        <v>24616</v>
      </c>
    </row>
    <row r="3076" spans="7:23" ht="12.75">
      <c r="G3076">
        <v>29499</v>
      </c>
      <c r="H3076" s="114" t="s">
        <v>3102</v>
      </c>
      <c r="I3076" s="114" t="s">
        <v>658</v>
      </c>
      <c r="L3076">
        <v>303306</v>
      </c>
      <c r="M3076" s="114" t="s">
        <v>2819</v>
      </c>
      <c r="N3076" s="114" t="s">
        <v>658</v>
      </c>
      <c r="V3076" s="114" t="s">
        <v>3169</v>
      </c>
      <c r="W3076">
        <v>215869</v>
      </c>
    </row>
    <row r="3077" spans="7:23" ht="12.75">
      <c r="G3077">
        <v>24560</v>
      </c>
      <c r="H3077" s="114" t="s">
        <v>3103</v>
      </c>
      <c r="I3077" s="114" t="s">
        <v>658</v>
      </c>
      <c r="L3077">
        <v>303309</v>
      </c>
      <c r="M3077" s="114" t="s">
        <v>136</v>
      </c>
      <c r="N3077" s="114" t="s">
        <v>677</v>
      </c>
      <c r="V3077" s="114" t="s">
        <v>3170</v>
      </c>
      <c r="W3077">
        <v>24617</v>
      </c>
    </row>
    <row r="3078" spans="7:23" ht="12.75">
      <c r="G3078">
        <v>408874</v>
      </c>
      <c r="H3078" s="114" t="s">
        <v>5268</v>
      </c>
      <c r="I3078" s="114" t="s">
        <v>658</v>
      </c>
      <c r="L3078">
        <v>303310</v>
      </c>
      <c r="M3078" s="114" t="s">
        <v>2818</v>
      </c>
      <c r="N3078" s="114" t="s">
        <v>658</v>
      </c>
      <c r="V3078" s="114" t="s">
        <v>3171</v>
      </c>
      <c r="W3078">
        <v>24618</v>
      </c>
    </row>
    <row r="3079" spans="7:23" ht="12.75">
      <c r="G3079">
        <v>304530</v>
      </c>
      <c r="H3079" s="114" t="s">
        <v>3104</v>
      </c>
      <c r="I3079" s="114" t="s">
        <v>658</v>
      </c>
      <c r="L3079">
        <v>303313</v>
      </c>
      <c r="M3079" s="114" t="s">
        <v>1</v>
      </c>
      <c r="N3079" s="114" t="s">
        <v>677</v>
      </c>
      <c r="V3079" s="114" t="s">
        <v>3172</v>
      </c>
      <c r="W3079">
        <v>24619</v>
      </c>
    </row>
    <row r="3080" spans="7:23" ht="12.75">
      <c r="G3080">
        <v>24561</v>
      </c>
      <c r="H3080" s="114" t="s">
        <v>3105</v>
      </c>
      <c r="I3080" s="114" t="s">
        <v>658</v>
      </c>
      <c r="L3080">
        <v>303314</v>
      </c>
      <c r="M3080" s="114" t="s">
        <v>2817</v>
      </c>
      <c r="N3080" s="114" t="s">
        <v>658</v>
      </c>
      <c r="V3080" s="114" t="s">
        <v>3173</v>
      </c>
      <c r="W3080">
        <v>24620</v>
      </c>
    </row>
    <row r="3081" spans="7:23" ht="12.75">
      <c r="G3081">
        <v>304538</v>
      </c>
      <c r="H3081" s="114" t="s">
        <v>3106</v>
      </c>
      <c r="I3081" s="114" t="s">
        <v>658</v>
      </c>
      <c r="L3081">
        <v>303317</v>
      </c>
      <c r="M3081" s="114" t="s">
        <v>135</v>
      </c>
      <c r="N3081" s="114" t="s">
        <v>677</v>
      </c>
      <c r="V3081" s="114" t="s">
        <v>3174</v>
      </c>
      <c r="W3081">
        <v>24621</v>
      </c>
    </row>
    <row r="3082" spans="7:23" ht="12.75">
      <c r="G3082">
        <v>304534</v>
      </c>
      <c r="H3082" s="114" t="s">
        <v>3107</v>
      </c>
      <c r="I3082" s="114" t="s">
        <v>658</v>
      </c>
      <c r="L3082">
        <v>303318</v>
      </c>
      <c r="M3082" s="114" t="s">
        <v>2816</v>
      </c>
      <c r="N3082" s="114" t="s">
        <v>658</v>
      </c>
      <c r="V3082" s="114" t="s">
        <v>3175</v>
      </c>
      <c r="W3082">
        <v>24622</v>
      </c>
    </row>
    <row r="3083" spans="7:23" ht="12.75">
      <c r="G3083">
        <v>24562</v>
      </c>
      <c r="H3083" s="114" t="s">
        <v>3108</v>
      </c>
      <c r="I3083" s="114" t="s">
        <v>658</v>
      </c>
      <c r="L3083">
        <v>303321</v>
      </c>
      <c r="M3083" s="114" t="s">
        <v>1026</v>
      </c>
      <c r="N3083" s="114" t="s">
        <v>677</v>
      </c>
      <c r="V3083" s="114" t="s">
        <v>5272</v>
      </c>
      <c r="W3083">
        <v>399273</v>
      </c>
    </row>
    <row r="3084" spans="7:23" ht="12.75">
      <c r="G3084">
        <v>24563</v>
      </c>
      <c r="H3084" s="114" t="s">
        <v>3109</v>
      </c>
      <c r="I3084" s="114" t="s">
        <v>658</v>
      </c>
      <c r="L3084">
        <v>303322</v>
      </c>
      <c r="M3084" s="114" t="s">
        <v>2815</v>
      </c>
      <c r="N3084" s="114" t="s">
        <v>658</v>
      </c>
      <c r="V3084" s="114" t="s">
        <v>3176</v>
      </c>
      <c r="W3084">
        <v>24623</v>
      </c>
    </row>
    <row r="3085" spans="7:23" ht="12.75">
      <c r="G3085">
        <v>304546</v>
      </c>
      <c r="H3085" s="114" t="s">
        <v>3110</v>
      </c>
      <c r="I3085" s="114" t="s">
        <v>658</v>
      </c>
      <c r="L3085">
        <v>303325</v>
      </c>
      <c r="M3085" s="114" t="s">
        <v>409</v>
      </c>
      <c r="N3085" s="114" t="s">
        <v>677</v>
      </c>
      <c r="V3085" s="114" t="s">
        <v>3177</v>
      </c>
      <c r="W3085">
        <v>24624</v>
      </c>
    </row>
    <row r="3086" spans="7:23" ht="12.75">
      <c r="G3086">
        <v>304542</v>
      </c>
      <c r="H3086" s="114" t="s">
        <v>3111</v>
      </c>
      <c r="I3086" s="114" t="s">
        <v>658</v>
      </c>
      <c r="L3086">
        <v>303326</v>
      </c>
      <c r="M3086" s="114" t="s">
        <v>2814</v>
      </c>
      <c r="N3086" s="114" t="s">
        <v>658</v>
      </c>
      <c r="V3086" s="114" t="s">
        <v>3178</v>
      </c>
      <c r="W3086">
        <v>24625</v>
      </c>
    </row>
    <row r="3087" spans="7:23" ht="12.75">
      <c r="G3087">
        <v>274281</v>
      </c>
      <c r="H3087" s="114" t="s">
        <v>3112</v>
      </c>
      <c r="I3087" s="114" t="s">
        <v>658</v>
      </c>
      <c r="L3087">
        <v>303329</v>
      </c>
      <c r="M3087" s="114" t="s">
        <v>341</v>
      </c>
      <c r="N3087" s="114" t="s">
        <v>677</v>
      </c>
      <c r="V3087" s="114" t="s">
        <v>3179</v>
      </c>
      <c r="W3087">
        <v>24626</v>
      </c>
    </row>
    <row r="3088" spans="7:23" ht="12.75">
      <c r="G3088">
        <v>24564</v>
      </c>
      <c r="H3088" s="114" t="s">
        <v>3113</v>
      </c>
      <c r="I3088" s="114" t="s">
        <v>658</v>
      </c>
      <c r="L3088">
        <v>303330</v>
      </c>
      <c r="M3088" s="114" t="s">
        <v>2813</v>
      </c>
      <c r="N3088" s="114" t="s">
        <v>658</v>
      </c>
      <c r="V3088" s="114" t="s">
        <v>3180</v>
      </c>
      <c r="W3088">
        <v>24627</v>
      </c>
    </row>
    <row r="3089" spans="7:23" ht="12.75">
      <c r="G3089">
        <v>304550</v>
      </c>
      <c r="H3089" s="114" t="s">
        <v>3114</v>
      </c>
      <c r="I3089" s="114" t="s">
        <v>658</v>
      </c>
      <c r="L3089">
        <v>303333</v>
      </c>
      <c r="M3089" s="114" t="s">
        <v>134</v>
      </c>
      <c r="N3089" s="114" t="s">
        <v>677</v>
      </c>
      <c r="V3089" s="114" t="s">
        <v>3181</v>
      </c>
      <c r="W3089">
        <v>24628</v>
      </c>
    </row>
    <row r="3090" spans="7:23" ht="12.75">
      <c r="G3090">
        <v>270707</v>
      </c>
      <c r="H3090" s="114" t="s">
        <v>3115</v>
      </c>
      <c r="I3090" s="114" t="s">
        <v>658</v>
      </c>
      <c r="L3090">
        <v>303334</v>
      </c>
      <c r="M3090" s="114" t="s">
        <v>2812</v>
      </c>
      <c r="N3090" s="114" t="s">
        <v>658</v>
      </c>
      <c r="V3090" s="114" t="s">
        <v>3182</v>
      </c>
      <c r="W3090">
        <v>24629</v>
      </c>
    </row>
    <row r="3091" spans="7:23" ht="12.75">
      <c r="G3091">
        <v>24565</v>
      </c>
      <c r="H3091" s="114" t="s">
        <v>3116</v>
      </c>
      <c r="I3091" s="114" t="s">
        <v>658</v>
      </c>
      <c r="L3091">
        <v>303337</v>
      </c>
      <c r="M3091" s="114" t="s">
        <v>1025</v>
      </c>
      <c r="N3091" s="114" t="s">
        <v>677</v>
      </c>
      <c r="V3091" s="114" t="s">
        <v>3183</v>
      </c>
      <c r="W3091">
        <v>24630</v>
      </c>
    </row>
    <row r="3092" spans="7:23" ht="12.75">
      <c r="G3092">
        <v>304562</v>
      </c>
      <c r="H3092" s="114" t="s">
        <v>3117</v>
      </c>
      <c r="I3092" s="114" t="s">
        <v>658</v>
      </c>
      <c r="L3092">
        <v>303338</v>
      </c>
      <c r="M3092" s="114" t="s">
        <v>2811</v>
      </c>
      <c r="N3092" s="114" t="s">
        <v>658</v>
      </c>
      <c r="V3092" s="114" t="s">
        <v>3184</v>
      </c>
      <c r="W3092">
        <v>24631</v>
      </c>
    </row>
    <row r="3093" spans="7:23" ht="12.75">
      <c r="G3093">
        <v>416672</v>
      </c>
      <c r="H3093" s="114" t="s">
        <v>5269</v>
      </c>
      <c r="I3093" s="114" t="s">
        <v>658</v>
      </c>
      <c r="L3093">
        <v>303341</v>
      </c>
      <c r="M3093" s="114" t="s">
        <v>431</v>
      </c>
      <c r="N3093" s="114" t="s">
        <v>677</v>
      </c>
      <c r="V3093" s="114" t="s">
        <v>3185</v>
      </c>
      <c r="W3093">
        <v>24632</v>
      </c>
    </row>
    <row r="3094" spans="7:23" ht="12.75">
      <c r="G3094">
        <v>304558</v>
      </c>
      <c r="H3094" s="114" t="s">
        <v>3118</v>
      </c>
      <c r="I3094" s="114" t="s">
        <v>658</v>
      </c>
      <c r="L3094">
        <v>303342</v>
      </c>
      <c r="M3094" s="114" t="s">
        <v>2810</v>
      </c>
      <c r="N3094" s="114" t="s">
        <v>658</v>
      </c>
      <c r="V3094" s="114" t="s">
        <v>3186</v>
      </c>
      <c r="W3094">
        <v>24633</v>
      </c>
    </row>
    <row r="3095" spans="7:23" ht="12.75">
      <c r="G3095">
        <v>304554</v>
      </c>
      <c r="H3095" s="114" t="s">
        <v>3119</v>
      </c>
      <c r="I3095" s="114" t="s">
        <v>658</v>
      </c>
      <c r="L3095">
        <v>303345</v>
      </c>
      <c r="M3095" s="114" t="s">
        <v>133</v>
      </c>
      <c r="N3095" s="114" t="s">
        <v>677</v>
      </c>
      <c r="V3095" s="114" t="s">
        <v>3187</v>
      </c>
      <c r="W3095">
        <v>24634</v>
      </c>
    </row>
    <row r="3096" spans="7:23" ht="12.75">
      <c r="G3096">
        <v>24568</v>
      </c>
      <c r="H3096" s="114" t="s">
        <v>3120</v>
      </c>
      <c r="I3096" s="114" t="s">
        <v>658</v>
      </c>
      <c r="L3096">
        <v>303346</v>
      </c>
      <c r="M3096" s="114" t="s">
        <v>2809</v>
      </c>
      <c r="N3096" s="114" t="s">
        <v>658</v>
      </c>
      <c r="V3096" s="114" t="s">
        <v>3188</v>
      </c>
      <c r="W3096">
        <v>24635</v>
      </c>
    </row>
    <row r="3097" spans="7:23" ht="12.75">
      <c r="G3097">
        <v>24569</v>
      </c>
      <c r="H3097" s="114" t="s">
        <v>3121</v>
      </c>
      <c r="I3097" s="114" t="s">
        <v>658</v>
      </c>
      <c r="L3097">
        <v>303349</v>
      </c>
      <c r="M3097" s="114" t="s">
        <v>406</v>
      </c>
      <c r="N3097" s="114" t="s">
        <v>677</v>
      </c>
      <c r="V3097" s="114" t="s">
        <v>3189</v>
      </c>
      <c r="W3097">
        <v>24636</v>
      </c>
    </row>
    <row r="3098" spans="7:23" ht="12.75">
      <c r="G3098">
        <v>24570</v>
      </c>
      <c r="H3098" s="114" t="s">
        <v>3122</v>
      </c>
      <c r="I3098" s="114" t="s">
        <v>658</v>
      </c>
      <c r="L3098">
        <v>303350</v>
      </c>
      <c r="M3098" s="114" t="s">
        <v>2808</v>
      </c>
      <c r="N3098" s="114" t="s">
        <v>658</v>
      </c>
      <c r="V3098" s="114" t="s">
        <v>3190</v>
      </c>
      <c r="W3098">
        <v>24637</v>
      </c>
    </row>
    <row r="3099" spans="7:23" ht="12.75">
      <c r="G3099">
        <v>24571</v>
      </c>
      <c r="H3099" s="114" t="s">
        <v>3123</v>
      </c>
      <c r="I3099" s="114" t="s">
        <v>658</v>
      </c>
      <c r="L3099">
        <v>303353</v>
      </c>
      <c r="M3099" s="114" t="s">
        <v>132</v>
      </c>
      <c r="N3099" s="114" t="s">
        <v>677</v>
      </c>
      <c r="V3099" s="114" t="s">
        <v>3191</v>
      </c>
      <c r="W3099">
        <v>24638</v>
      </c>
    </row>
    <row r="3100" spans="7:23" ht="12.75">
      <c r="G3100">
        <v>24572</v>
      </c>
      <c r="H3100" s="114" t="s">
        <v>3124</v>
      </c>
      <c r="I3100" s="114" t="s">
        <v>658</v>
      </c>
      <c r="L3100">
        <v>303354</v>
      </c>
      <c r="M3100" s="114" t="s">
        <v>2807</v>
      </c>
      <c r="N3100" s="114" t="s">
        <v>658</v>
      </c>
      <c r="V3100" s="114" t="s">
        <v>3192</v>
      </c>
      <c r="W3100">
        <v>24639</v>
      </c>
    </row>
    <row r="3101" spans="7:23" ht="12.75">
      <c r="G3101">
        <v>419666</v>
      </c>
      <c r="H3101" s="114" t="s">
        <v>5270</v>
      </c>
      <c r="I3101" s="114" t="s">
        <v>658</v>
      </c>
      <c r="L3101">
        <v>303357</v>
      </c>
      <c r="M3101" s="114" t="s">
        <v>1024</v>
      </c>
      <c r="N3101" s="114" t="s">
        <v>677</v>
      </c>
      <c r="V3101" s="114" t="s">
        <v>3193</v>
      </c>
      <c r="W3101">
        <v>24640</v>
      </c>
    </row>
    <row r="3102" spans="7:23" ht="12.75">
      <c r="G3102">
        <v>24574</v>
      </c>
      <c r="H3102" s="114" t="s">
        <v>3125</v>
      </c>
      <c r="I3102" s="114" t="s">
        <v>658</v>
      </c>
      <c r="L3102">
        <v>303358</v>
      </c>
      <c r="M3102" s="114" t="s">
        <v>2806</v>
      </c>
      <c r="N3102" s="114" t="s">
        <v>658</v>
      </c>
      <c r="V3102" s="114" t="s">
        <v>3194</v>
      </c>
      <c r="W3102">
        <v>24641</v>
      </c>
    </row>
    <row r="3103" spans="7:23" ht="12.75">
      <c r="G3103">
        <v>24575</v>
      </c>
      <c r="H3103" s="114" t="s">
        <v>3126</v>
      </c>
      <c r="I3103" s="114" t="s">
        <v>658</v>
      </c>
      <c r="L3103">
        <v>303361</v>
      </c>
      <c r="M3103" s="114" t="s">
        <v>1023</v>
      </c>
      <c r="N3103" s="114" t="s">
        <v>677</v>
      </c>
      <c r="V3103" s="114" t="s">
        <v>3195</v>
      </c>
      <c r="W3103">
        <v>24642</v>
      </c>
    </row>
    <row r="3104" spans="7:23" ht="12.75">
      <c r="G3104">
        <v>24576</v>
      </c>
      <c r="H3104" s="114" t="s">
        <v>3127</v>
      </c>
      <c r="I3104" s="114" t="s">
        <v>658</v>
      </c>
      <c r="L3104">
        <v>303362</v>
      </c>
      <c r="M3104" s="114" t="s">
        <v>2805</v>
      </c>
      <c r="N3104" s="114" t="s">
        <v>658</v>
      </c>
      <c r="V3104" s="114" t="s">
        <v>3196</v>
      </c>
      <c r="W3104">
        <v>24643</v>
      </c>
    </row>
    <row r="3105" spans="7:23" ht="12.75">
      <c r="G3105">
        <v>24577</v>
      </c>
      <c r="H3105" s="114" t="s">
        <v>3128</v>
      </c>
      <c r="I3105" s="114" t="s">
        <v>658</v>
      </c>
      <c r="L3105">
        <v>303365</v>
      </c>
      <c r="M3105" s="114" t="s">
        <v>1022</v>
      </c>
      <c r="N3105" s="114" t="s">
        <v>677</v>
      </c>
      <c r="V3105" s="114" t="s">
        <v>5273</v>
      </c>
      <c r="W3105">
        <v>399277</v>
      </c>
    </row>
    <row r="3106" spans="7:23" ht="12.75">
      <c r="G3106">
        <v>24578</v>
      </c>
      <c r="H3106" s="114" t="s">
        <v>3129</v>
      </c>
      <c r="I3106" s="114" t="s">
        <v>658</v>
      </c>
      <c r="L3106">
        <v>303366</v>
      </c>
      <c r="M3106" s="114" t="s">
        <v>2804</v>
      </c>
      <c r="N3106" s="114" t="s">
        <v>658</v>
      </c>
      <c r="V3106" s="114" t="s">
        <v>3197</v>
      </c>
      <c r="W3106">
        <v>24644</v>
      </c>
    </row>
    <row r="3107" spans="7:23" ht="12.75">
      <c r="G3107">
        <v>24579</v>
      </c>
      <c r="H3107" s="114" t="s">
        <v>3130</v>
      </c>
      <c r="I3107" s="114" t="s">
        <v>658</v>
      </c>
      <c r="L3107">
        <v>303369</v>
      </c>
      <c r="M3107" s="114" t="s">
        <v>481</v>
      </c>
      <c r="N3107" s="114" t="s">
        <v>677</v>
      </c>
      <c r="V3107" s="114" t="s">
        <v>3198</v>
      </c>
      <c r="W3107">
        <v>24645</v>
      </c>
    </row>
    <row r="3108" spans="7:23" ht="12.75">
      <c r="G3108">
        <v>24580</v>
      </c>
      <c r="H3108" s="114" t="s">
        <v>3131</v>
      </c>
      <c r="I3108" s="114" t="s">
        <v>658</v>
      </c>
      <c r="L3108">
        <v>303370</v>
      </c>
      <c r="M3108" s="114" t="s">
        <v>2803</v>
      </c>
      <c r="N3108" s="114" t="s">
        <v>658</v>
      </c>
      <c r="V3108" s="114" t="s">
        <v>3199</v>
      </c>
      <c r="W3108">
        <v>24646</v>
      </c>
    </row>
    <row r="3109" spans="7:23" ht="12.75">
      <c r="G3109">
        <v>24581</v>
      </c>
      <c r="H3109" s="114" t="s">
        <v>3132</v>
      </c>
      <c r="I3109" s="114" t="s">
        <v>658</v>
      </c>
      <c r="L3109">
        <v>303373</v>
      </c>
      <c r="M3109" s="114" t="s">
        <v>480</v>
      </c>
      <c r="N3109" s="114" t="s">
        <v>677</v>
      </c>
      <c r="V3109" s="114" t="s">
        <v>3200</v>
      </c>
      <c r="W3109">
        <v>24647</v>
      </c>
    </row>
    <row r="3110" spans="7:23" ht="12.75">
      <c r="G3110">
        <v>205909</v>
      </c>
      <c r="H3110" s="114" t="s">
        <v>3133</v>
      </c>
      <c r="I3110" s="114" t="s">
        <v>658</v>
      </c>
      <c r="L3110">
        <v>303374</v>
      </c>
      <c r="M3110" s="114" t="s">
        <v>2802</v>
      </c>
      <c r="N3110" s="114" t="s">
        <v>658</v>
      </c>
      <c r="V3110" s="114" t="s">
        <v>3201</v>
      </c>
      <c r="W3110">
        <v>24648</v>
      </c>
    </row>
    <row r="3111" spans="7:23" ht="12.75">
      <c r="G3111">
        <v>24582</v>
      </c>
      <c r="H3111" s="114" t="s">
        <v>3134</v>
      </c>
      <c r="I3111" s="114" t="s">
        <v>658</v>
      </c>
      <c r="L3111">
        <v>303377</v>
      </c>
      <c r="M3111" s="114" t="s">
        <v>461</v>
      </c>
      <c r="N3111" s="114" t="s">
        <v>677</v>
      </c>
      <c r="V3111" s="114" t="s">
        <v>3202</v>
      </c>
      <c r="W3111">
        <v>24649</v>
      </c>
    </row>
    <row r="3112" spans="7:23" ht="12.75">
      <c r="G3112">
        <v>24583</v>
      </c>
      <c r="H3112" s="114" t="s">
        <v>3135</v>
      </c>
      <c r="I3112" s="114" t="s">
        <v>658</v>
      </c>
      <c r="L3112">
        <v>303378</v>
      </c>
      <c r="M3112" s="114" t="s">
        <v>2801</v>
      </c>
      <c r="N3112" s="114" t="s">
        <v>658</v>
      </c>
      <c r="V3112" s="114" t="s">
        <v>3203</v>
      </c>
      <c r="W3112">
        <v>24650</v>
      </c>
    </row>
    <row r="3113" spans="7:23" ht="12.75">
      <c r="G3113">
        <v>24584</v>
      </c>
      <c r="H3113" s="114" t="s">
        <v>3136</v>
      </c>
      <c r="I3113" s="114" t="s">
        <v>658</v>
      </c>
      <c r="L3113">
        <v>303381</v>
      </c>
      <c r="M3113" s="114" t="s">
        <v>460</v>
      </c>
      <c r="N3113" s="114" t="s">
        <v>677</v>
      </c>
      <c r="V3113" s="114" t="s">
        <v>3204</v>
      </c>
      <c r="W3113">
        <v>24651</v>
      </c>
    </row>
    <row r="3114" spans="7:23" ht="12.75">
      <c r="G3114">
        <v>24585</v>
      </c>
      <c r="H3114" s="114" t="s">
        <v>3137</v>
      </c>
      <c r="I3114" s="114" t="s">
        <v>658</v>
      </c>
      <c r="L3114">
        <v>303382</v>
      </c>
      <c r="M3114" s="114" t="s">
        <v>2800</v>
      </c>
      <c r="N3114" s="114" t="s">
        <v>658</v>
      </c>
      <c r="V3114" s="114" t="s">
        <v>3205</v>
      </c>
      <c r="W3114">
        <v>24652</v>
      </c>
    </row>
    <row r="3115" spans="7:23" ht="12.75">
      <c r="G3115">
        <v>24586</v>
      </c>
      <c r="H3115" s="114" t="s">
        <v>3138</v>
      </c>
      <c r="I3115" s="114" t="s">
        <v>658</v>
      </c>
      <c r="L3115">
        <v>303385</v>
      </c>
      <c r="M3115" s="114" t="s">
        <v>1021</v>
      </c>
      <c r="N3115" s="114" t="s">
        <v>677</v>
      </c>
      <c r="V3115" s="114" t="s">
        <v>3206</v>
      </c>
      <c r="W3115">
        <v>24653</v>
      </c>
    </row>
    <row r="3116" spans="7:23" ht="12.75">
      <c r="G3116">
        <v>24587</v>
      </c>
      <c r="H3116" s="114" t="s">
        <v>3139</v>
      </c>
      <c r="I3116" s="114" t="s">
        <v>658</v>
      </c>
      <c r="L3116">
        <v>303386</v>
      </c>
      <c r="M3116" s="114" t="s">
        <v>2847</v>
      </c>
      <c r="N3116" s="114" t="s">
        <v>658</v>
      </c>
      <c r="V3116" s="114" t="s">
        <v>3207</v>
      </c>
      <c r="W3116">
        <v>24654</v>
      </c>
    </row>
    <row r="3117" spans="7:23" ht="12.75">
      <c r="G3117">
        <v>24588</v>
      </c>
      <c r="H3117" s="114" t="s">
        <v>3140</v>
      </c>
      <c r="I3117" s="114" t="s">
        <v>658</v>
      </c>
      <c r="L3117">
        <v>303389</v>
      </c>
      <c r="M3117" s="114" t="s">
        <v>410</v>
      </c>
      <c r="N3117" s="114" t="s">
        <v>677</v>
      </c>
      <c r="V3117" s="114" t="s">
        <v>3208</v>
      </c>
      <c r="W3117">
        <v>24655</v>
      </c>
    </row>
    <row r="3118" spans="7:23" ht="12.75">
      <c r="G3118">
        <v>24589</v>
      </c>
      <c r="H3118" s="114" t="s">
        <v>3141</v>
      </c>
      <c r="I3118" s="114" t="s">
        <v>658</v>
      </c>
      <c r="L3118">
        <v>303390</v>
      </c>
      <c r="M3118" s="114" t="s">
        <v>2846</v>
      </c>
      <c r="N3118" s="114" t="s">
        <v>658</v>
      </c>
      <c r="V3118" s="114" t="s">
        <v>3209</v>
      </c>
      <c r="W3118">
        <v>24656</v>
      </c>
    </row>
    <row r="3119" spans="7:23" ht="12.75">
      <c r="G3119">
        <v>24590</v>
      </c>
      <c r="H3119" s="114" t="s">
        <v>3142</v>
      </c>
      <c r="I3119" s="114" t="s">
        <v>658</v>
      </c>
      <c r="L3119">
        <v>303393</v>
      </c>
      <c r="M3119" s="114" t="s">
        <v>412</v>
      </c>
      <c r="N3119" s="114" t="s">
        <v>677</v>
      </c>
      <c r="V3119" s="114" t="s">
        <v>4826</v>
      </c>
      <c r="W3119">
        <v>359269</v>
      </c>
    </row>
    <row r="3120" spans="7:23" ht="12.75">
      <c r="G3120">
        <v>24591</v>
      </c>
      <c r="H3120" s="114" t="s">
        <v>3143</v>
      </c>
      <c r="I3120" s="114" t="s">
        <v>658</v>
      </c>
      <c r="L3120">
        <v>303394</v>
      </c>
      <c r="M3120" s="114" t="s">
        <v>2845</v>
      </c>
      <c r="N3120" s="114" t="s">
        <v>658</v>
      </c>
      <c r="V3120" s="114" t="s">
        <v>3210</v>
      </c>
      <c r="W3120">
        <v>24657</v>
      </c>
    </row>
    <row r="3121" spans="7:23" ht="12.75">
      <c r="G3121">
        <v>24592</v>
      </c>
      <c r="H3121" s="114" t="s">
        <v>3144</v>
      </c>
      <c r="I3121" s="114" t="s">
        <v>658</v>
      </c>
      <c r="L3121">
        <v>303397</v>
      </c>
      <c r="M3121" s="114" t="s">
        <v>361</v>
      </c>
      <c r="N3121" s="114" t="s">
        <v>677</v>
      </c>
      <c r="V3121" s="114" t="s">
        <v>3211</v>
      </c>
      <c r="W3121">
        <v>24658</v>
      </c>
    </row>
    <row r="3122" spans="7:23" ht="12.75">
      <c r="G3122">
        <v>24593</v>
      </c>
      <c r="H3122" s="114" t="s">
        <v>3145</v>
      </c>
      <c r="I3122" s="114" t="s">
        <v>658</v>
      </c>
      <c r="L3122">
        <v>303398</v>
      </c>
      <c r="M3122" s="114" t="s">
        <v>2844</v>
      </c>
      <c r="N3122" s="114" t="s">
        <v>658</v>
      </c>
      <c r="V3122" s="114" t="s">
        <v>3212</v>
      </c>
      <c r="W3122">
        <v>24659</v>
      </c>
    </row>
    <row r="3123" spans="7:23" ht="12.75">
      <c r="G3123">
        <v>24594</v>
      </c>
      <c r="H3123" s="114" t="s">
        <v>3146</v>
      </c>
      <c r="I3123" s="114" t="s">
        <v>658</v>
      </c>
      <c r="L3123">
        <v>303401</v>
      </c>
      <c r="M3123" s="114" t="s">
        <v>358</v>
      </c>
      <c r="N3123" s="114" t="s">
        <v>677</v>
      </c>
      <c r="V3123" s="114" t="s">
        <v>3213</v>
      </c>
      <c r="W3123">
        <v>24660</v>
      </c>
    </row>
    <row r="3124" spans="7:23" ht="12.75">
      <c r="G3124">
        <v>24595</v>
      </c>
      <c r="H3124" s="114" t="s">
        <v>3147</v>
      </c>
      <c r="I3124" s="114" t="s">
        <v>658</v>
      </c>
      <c r="L3124">
        <v>303402</v>
      </c>
      <c r="M3124" s="114" t="s">
        <v>2843</v>
      </c>
      <c r="N3124" s="114" t="s">
        <v>658</v>
      </c>
      <c r="V3124" s="114" t="s">
        <v>3214</v>
      </c>
      <c r="W3124">
        <v>24661</v>
      </c>
    </row>
    <row r="3125" spans="7:23" ht="12.75">
      <c r="G3125">
        <v>24596</v>
      </c>
      <c r="H3125" s="114" t="s">
        <v>3148</v>
      </c>
      <c r="I3125" s="114" t="s">
        <v>658</v>
      </c>
      <c r="L3125">
        <v>303405</v>
      </c>
      <c r="M3125" s="114" t="s">
        <v>334</v>
      </c>
      <c r="N3125" s="114" t="s">
        <v>677</v>
      </c>
      <c r="V3125" s="114" t="s">
        <v>3215</v>
      </c>
      <c r="W3125">
        <v>24662</v>
      </c>
    </row>
    <row r="3126" spans="7:23" ht="12.75">
      <c r="G3126">
        <v>24597</v>
      </c>
      <c r="H3126" s="114" t="s">
        <v>3149</v>
      </c>
      <c r="I3126" s="114" t="s">
        <v>658</v>
      </c>
      <c r="L3126">
        <v>303406</v>
      </c>
      <c r="M3126" s="114" t="s">
        <v>2842</v>
      </c>
      <c r="N3126" s="114" t="s">
        <v>658</v>
      </c>
      <c r="V3126" s="114" t="s">
        <v>3216</v>
      </c>
      <c r="W3126">
        <v>24663</v>
      </c>
    </row>
    <row r="3127" spans="7:23" ht="12.75">
      <c r="G3127">
        <v>24598</v>
      </c>
      <c r="H3127" s="114" t="s">
        <v>3150</v>
      </c>
      <c r="I3127" s="114" t="s">
        <v>658</v>
      </c>
      <c r="L3127">
        <v>303409</v>
      </c>
      <c r="M3127" s="114" t="s">
        <v>333</v>
      </c>
      <c r="N3127" s="114" t="s">
        <v>677</v>
      </c>
      <c r="V3127" s="114" t="s">
        <v>3217</v>
      </c>
      <c r="W3127">
        <v>24664</v>
      </c>
    </row>
    <row r="3128" spans="7:23" ht="12.75">
      <c r="G3128">
        <v>24599</v>
      </c>
      <c r="H3128" s="114" t="s">
        <v>3151</v>
      </c>
      <c r="I3128" s="114" t="s">
        <v>658</v>
      </c>
      <c r="L3128">
        <v>303410</v>
      </c>
      <c r="M3128" s="114" t="s">
        <v>2841</v>
      </c>
      <c r="N3128" s="114" t="s">
        <v>658</v>
      </c>
      <c r="V3128" s="114" t="s">
        <v>3218</v>
      </c>
      <c r="W3128">
        <v>24665</v>
      </c>
    </row>
    <row r="3129" spans="7:23" ht="12.75">
      <c r="G3129">
        <v>24600</v>
      </c>
      <c r="H3129" s="114" t="s">
        <v>3152</v>
      </c>
      <c r="I3129" s="114" t="s">
        <v>658</v>
      </c>
      <c r="L3129">
        <v>303413</v>
      </c>
      <c r="M3129" s="114" t="s">
        <v>289</v>
      </c>
      <c r="N3129" s="114" t="s">
        <v>677</v>
      </c>
      <c r="V3129" s="114" t="s">
        <v>3219</v>
      </c>
      <c r="W3129">
        <v>24666</v>
      </c>
    </row>
    <row r="3130" spans="7:23" ht="12.75">
      <c r="G3130">
        <v>24601</v>
      </c>
      <c r="H3130" s="114" t="s">
        <v>3153</v>
      </c>
      <c r="I3130" s="114" t="s">
        <v>658</v>
      </c>
      <c r="L3130">
        <v>303414</v>
      </c>
      <c r="M3130" s="114" t="s">
        <v>2840</v>
      </c>
      <c r="N3130" s="114" t="s">
        <v>658</v>
      </c>
      <c r="V3130" s="114" t="s">
        <v>3220</v>
      </c>
      <c r="W3130">
        <v>24667</v>
      </c>
    </row>
    <row r="3131" spans="7:23" ht="12.75">
      <c r="G3131">
        <v>24602</v>
      </c>
      <c r="H3131" s="114" t="s">
        <v>3154</v>
      </c>
      <c r="I3131" s="114" t="s">
        <v>658</v>
      </c>
      <c r="L3131">
        <v>303417</v>
      </c>
      <c r="M3131" s="114" t="s">
        <v>1035</v>
      </c>
      <c r="N3131" s="114" t="s">
        <v>677</v>
      </c>
      <c r="V3131" s="114" t="s">
        <v>3221</v>
      </c>
      <c r="W3131">
        <v>24668</v>
      </c>
    </row>
    <row r="3132" spans="7:23" ht="12.75">
      <c r="G3132">
        <v>24603</v>
      </c>
      <c r="H3132" s="114" t="s">
        <v>3155</v>
      </c>
      <c r="I3132" s="114" t="s">
        <v>658</v>
      </c>
      <c r="L3132">
        <v>303418</v>
      </c>
      <c r="M3132" s="114" t="s">
        <v>2839</v>
      </c>
      <c r="N3132" s="114" t="s">
        <v>658</v>
      </c>
      <c r="V3132" s="114" t="s">
        <v>3222</v>
      </c>
      <c r="W3132">
        <v>24669</v>
      </c>
    </row>
    <row r="3133" spans="7:23" ht="12.75">
      <c r="G3133">
        <v>24604</v>
      </c>
      <c r="H3133" s="114" t="s">
        <v>3156</v>
      </c>
      <c r="I3133" s="114" t="s">
        <v>658</v>
      </c>
      <c r="L3133">
        <v>303421</v>
      </c>
      <c r="M3133" s="114" t="s">
        <v>1034</v>
      </c>
      <c r="N3133" s="114" t="s">
        <v>677</v>
      </c>
      <c r="V3133" s="114" t="s">
        <v>3223</v>
      </c>
      <c r="W3133">
        <v>24670</v>
      </c>
    </row>
    <row r="3134" spans="7:23" ht="12.75">
      <c r="G3134">
        <v>24605</v>
      </c>
      <c r="H3134" s="114" t="s">
        <v>3157</v>
      </c>
      <c r="I3134" s="114" t="s">
        <v>658</v>
      </c>
      <c r="L3134">
        <v>303422</v>
      </c>
      <c r="M3134" s="114" t="s">
        <v>2838</v>
      </c>
      <c r="N3134" s="114" t="s">
        <v>658</v>
      </c>
      <c r="V3134" s="114" t="s">
        <v>3224</v>
      </c>
      <c r="W3134">
        <v>24671</v>
      </c>
    </row>
    <row r="3135" spans="7:23" ht="12.75">
      <c r="G3135">
        <v>24606</v>
      </c>
      <c r="H3135" s="114" t="s">
        <v>3158</v>
      </c>
      <c r="I3135" s="114" t="s">
        <v>658</v>
      </c>
      <c r="L3135">
        <v>303425</v>
      </c>
      <c r="M3135" s="114" t="s">
        <v>140</v>
      </c>
      <c r="N3135" s="114" t="s">
        <v>677</v>
      </c>
      <c r="V3135" s="114" t="s">
        <v>3225</v>
      </c>
      <c r="W3135">
        <v>24672</v>
      </c>
    </row>
    <row r="3136" spans="7:23" ht="12.75">
      <c r="G3136">
        <v>24607</v>
      </c>
      <c r="H3136" s="114" t="s">
        <v>3159</v>
      </c>
      <c r="I3136" s="114" t="s">
        <v>658</v>
      </c>
      <c r="L3136">
        <v>303426</v>
      </c>
      <c r="M3136" s="114" t="s">
        <v>2837</v>
      </c>
      <c r="N3136" s="114" t="s">
        <v>658</v>
      </c>
      <c r="V3136" s="114" t="s">
        <v>3226</v>
      </c>
      <c r="W3136">
        <v>24673</v>
      </c>
    </row>
    <row r="3137" spans="7:23" ht="12.75">
      <c r="G3137">
        <v>412272</v>
      </c>
      <c r="H3137" s="114" t="s">
        <v>5271</v>
      </c>
      <c r="I3137" s="114" t="s">
        <v>658</v>
      </c>
      <c r="L3137">
        <v>303429</v>
      </c>
      <c r="M3137" s="114" t="s">
        <v>139</v>
      </c>
      <c r="N3137" s="114" t="s">
        <v>677</v>
      </c>
      <c r="V3137" s="114" t="s">
        <v>3227</v>
      </c>
      <c r="W3137">
        <v>24674</v>
      </c>
    </row>
    <row r="3138" spans="7:23" ht="12.75">
      <c r="G3138">
        <v>24608</v>
      </c>
      <c r="H3138" s="114" t="s">
        <v>3160</v>
      </c>
      <c r="I3138" s="114" t="s">
        <v>658</v>
      </c>
      <c r="L3138">
        <v>303430</v>
      </c>
      <c r="M3138" s="114" t="s">
        <v>2836</v>
      </c>
      <c r="N3138" s="114" t="s">
        <v>658</v>
      </c>
      <c r="V3138" s="114" t="s">
        <v>3228</v>
      </c>
      <c r="W3138">
        <v>24675</v>
      </c>
    </row>
    <row r="3139" spans="7:23" ht="12.75">
      <c r="G3139">
        <v>24609</v>
      </c>
      <c r="H3139" s="114" t="s">
        <v>3161</v>
      </c>
      <c r="I3139" s="114" t="s">
        <v>658</v>
      </c>
      <c r="L3139">
        <v>303433</v>
      </c>
      <c r="M3139" s="114" t="s">
        <v>1033</v>
      </c>
      <c r="N3139" s="114" t="s">
        <v>677</v>
      </c>
      <c r="V3139" s="114" t="s">
        <v>3229</v>
      </c>
      <c r="W3139">
        <v>24676</v>
      </c>
    </row>
    <row r="3140" spans="7:23" ht="12.75">
      <c r="G3140">
        <v>24610</v>
      </c>
      <c r="H3140" s="114" t="s">
        <v>3162</v>
      </c>
      <c r="I3140" s="114" t="s">
        <v>658</v>
      </c>
      <c r="L3140">
        <v>303434</v>
      </c>
      <c r="M3140" s="114" t="s">
        <v>2835</v>
      </c>
      <c r="N3140" s="114" t="s">
        <v>658</v>
      </c>
      <c r="V3140" s="114" t="s">
        <v>5274</v>
      </c>
      <c r="W3140">
        <v>398066</v>
      </c>
    </row>
    <row r="3141" spans="7:23" ht="12.75">
      <c r="G3141">
        <v>24611</v>
      </c>
      <c r="H3141" s="114" t="s">
        <v>3163</v>
      </c>
      <c r="I3141" s="114" t="s">
        <v>658</v>
      </c>
      <c r="L3141">
        <v>303437</v>
      </c>
      <c r="M3141" s="114" t="s">
        <v>497</v>
      </c>
      <c r="N3141" s="114" t="s">
        <v>677</v>
      </c>
      <c r="V3141" s="114" t="s">
        <v>3230</v>
      </c>
      <c r="W3141">
        <v>24677</v>
      </c>
    </row>
    <row r="3142" spans="7:23" ht="12.75">
      <c r="G3142">
        <v>24612</v>
      </c>
      <c r="H3142" s="114" t="s">
        <v>3164</v>
      </c>
      <c r="I3142" s="114" t="s">
        <v>658</v>
      </c>
      <c r="L3142">
        <v>303438</v>
      </c>
      <c r="M3142" s="114" t="s">
        <v>2834</v>
      </c>
      <c r="N3142" s="114" t="s">
        <v>658</v>
      </c>
      <c r="V3142" s="114" t="s">
        <v>3231</v>
      </c>
      <c r="W3142">
        <v>24678</v>
      </c>
    </row>
    <row r="3143" spans="7:23" ht="12.75">
      <c r="G3143">
        <v>24613</v>
      </c>
      <c r="H3143" s="114" t="s">
        <v>3165</v>
      </c>
      <c r="I3143" s="114" t="s">
        <v>658</v>
      </c>
      <c r="L3143">
        <v>303441</v>
      </c>
      <c r="M3143" s="114" t="s">
        <v>496</v>
      </c>
      <c r="N3143" s="114" t="s">
        <v>677</v>
      </c>
      <c r="V3143" s="114" t="s">
        <v>3232</v>
      </c>
      <c r="W3143">
        <v>24679</v>
      </c>
    </row>
    <row r="3144" spans="7:23" ht="12.75">
      <c r="G3144">
        <v>24614</v>
      </c>
      <c r="H3144" s="114" t="s">
        <v>3166</v>
      </c>
      <c r="I3144" s="114" t="s">
        <v>658</v>
      </c>
      <c r="L3144">
        <v>303442</v>
      </c>
      <c r="M3144" s="114" t="s">
        <v>2833</v>
      </c>
      <c r="N3144" s="114" t="s">
        <v>658</v>
      </c>
      <c r="V3144" s="114" t="s">
        <v>3233</v>
      </c>
      <c r="W3144">
        <v>24680</v>
      </c>
    </row>
    <row r="3145" spans="7:23" ht="12.75">
      <c r="G3145">
        <v>24615</v>
      </c>
      <c r="H3145" s="114" t="s">
        <v>3167</v>
      </c>
      <c r="I3145" s="114" t="s">
        <v>658</v>
      </c>
      <c r="L3145">
        <v>303445</v>
      </c>
      <c r="M3145" s="114" t="s">
        <v>495</v>
      </c>
      <c r="N3145" s="114" t="s">
        <v>677</v>
      </c>
      <c r="V3145" s="114" t="s">
        <v>3234</v>
      </c>
      <c r="W3145">
        <v>24681</v>
      </c>
    </row>
    <row r="3146" spans="7:23" ht="12.75">
      <c r="G3146">
        <v>24616</v>
      </c>
      <c r="H3146" s="114" t="s">
        <v>3168</v>
      </c>
      <c r="I3146" s="114" t="s">
        <v>658</v>
      </c>
      <c r="L3146">
        <v>303446</v>
      </c>
      <c r="M3146" s="114" t="s">
        <v>2832</v>
      </c>
      <c r="N3146" s="114" t="s">
        <v>658</v>
      </c>
      <c r="V3146" s="114" t="s">
        <v>3235</v>
      </c>
      <c r="W3146">
        <v>24682</v>
      </c>
    </row>
    <row r="3147" spans="7:23" ht="12.75">
      <c r="G3147">
        <v>215869</v>
      </c>
      <c r="H3147" s="114" t="s">
        <v>3169</v>
      </c>
      <c r="I3147" s="114" t="s">
        <v>658</v>
      </c>
      <c r="L3147">
        <v>303449</v>
      </c>
      <c r="M3147" s="114" t="s">
        <v>494</v>
      </c>
      <c r="N3147" s="114" t="s">
        <v>677</v>
      </c>
      <c r="V3147" s="114" t="s">
        <v>3236</v>
      </c>
      <c r="W3147">
        <v>24683</v>
      </c>
    </row>
    <row r="3148" spans="7:23" ht="12.75">
      <c r="G3148">
        <v>24617</v>
      </c>
      <c r="H3148" s="114" t="s">
        <v>3170</v>
      </c>
      <c r="I3148" s="114" t="s">
        <v>658</v>
      </c>
      <c r="L3148">
        <v>303450</v>
      </c>
      <c r="M3148" s="114" t="s">
        <v>2831</v>
      </c>
      <c r="N3148" s="114" t="s">
        <v>658</v>
      </c>
      <c r="V3148" s="114" t="s">
        <v>3237</v>
      </c>
      <c r="W3148">
        <v>24684</v>
      </c>
    </row>
    <row r="3149" spans="7:23" ht="12.75">
      <c r="G3149">
        <v>24618</v>
      </c>
      <c r="H3149" s="114" t="s">
        <v>3171</v>
      </c>
      <c r="I3149" s="114" t="s">
        <v>658</v>
      </c>
      <c r="L3149">
        <v>303453</v>
      </c>
      <c r="M3149" s="114" t="s">
        <v>493</v>
      </c>
      <c r="N3149" s="114" t="s">
        <v>677</v>
      </c>
      <c r="V3149" s="114" t="s">
        <v>3238</v>
      </c>
      <c r="W3149">
        <v>24685</v>
      </c>
    </row>
    <row r="3150" spans="7:23" ht="12.75">
      <c r="G3150">
        <v>24619</v>
      </c>
      <c r="H3150" s="114" t="s">
        <v>3172</v>
      </c>
      <c r="I3150" s="114" t="s">
        <v>658</v>
      </c>
      <c r="L3150">
        <v>303454</v>
      </c>
      <c r="M3150" s="114" t="s">
        <v>2830</v>
      </c>
      <c r="N3150" s="114" t="s">
        <v>658</v>
      </c>
      <c r="V3150" s="114" t="s">
        <v>3239</v>
      </c>
      <c r="W3150">
        <v>24686</v>
      </c>
    </row>
    <row r="3151" spans="7:23" ht="12.75">
      <c r="G3151">
        <v>24620</v>
      </c>
      <c r="H3151" s="114" t="s">
        <v>3173</v>
      </c>
      <c r="I3151" s="114" t="s">
        <v>658</v>
      </c>
      <c r="L3151">
        <v>303457</v>
      </c>
      <c r="M3151" s="114" t="s">
        <v>1032</v>
      </c>
      <c r="N3151" s="114" t="s">
        <v>677</v>
      </c>
      <c r="V3151" s="114" t="s">
        <v>3240</v>
      </c>
      <c r="W3151">
        <v>24687</v>
      </c>
    </row>
    <row r="3152" spans="7:23" ht="12.75">
      <c r="G3152">
        <v>24621</v>
      </c>
      <c r="H3152" s="114" t="s">
        <v>3174</v>
      </c>
      <c r="I3152" s="114" t="s">
        <v>658</v>
      </c>
      <c r="L3152">
        <v>303458</v>
      </c>
      <c r="M3152" s="114" t="s">
        <v>2829</v>
      </c>
      <c r="N3152" s="114" t="s">
        <v>658</v>
      </c>
      <c r="V3152" s="114" t="s">
        <v>3241</v>
      </c>
      <c r="W3152">
        <v>24688</v>
      </c>
    </row>
    <row r="3153" spans="7:23" ht="12.75">
      <c r="G3153">
        <v>24622</v>
      </c>
      <c r="H3153" s="114" t="s">
        <v>3175</v>
      </c>
      <c r="I3153" s="114" t="s">
        <v>658</v>
      </c>
      <c r="L3153">
        <v>303461</v>
      </c>
      <c r="M3153" s="114" t="s">
        <v>1031</v>
      </c>
      <c r="N3153" s="114" t="s">
        <v>677</v>
      </c>
      <c r="V3153" s="114" t="s">
        <v>3242</v>
      </c>
      <c r="W3153">
        <v>24689</v>
      </c>
    </row>
    <row r="3154" spans="7:23" ht="12.75">
      <c r="G3154">
        <v>399273</v>
      </c>
      <c r="H3154" s="114" t="s">
        <v>5272</v>
      </c>
      <c r="I3154" s="114" t="s">
        <v>658</v>
      </c>
      <c r="L3154">
        <v>303462</v>
      </c>
      <c r="M3154" s="114" t="s">
        <v>2828</v>
      </c>
      <c r="N3154" s="114" t="s">
        <v>658</v>
      </c>
      <c r="V3154" s="114" t="s">
        <v>3243</v>
      </c>
      <c r="W3154">
        <v>24690</v>
      </c>
    </row>
    <row r="3155" spans="7:23" ht="12.75">
      <c r="G3155">
        <v>24623</v>
      </c>
      <c r="H3155" s="114" t="s">
        <v>3176</v>
      </c>
      <c r="I3155" s="114" t="s">
        <v>658</v>
      </c>
      <c r="L3155">
        <v>303465</v>
      </c>
      <c r="M3155" s="114" t="s">
        <v>317</v>
      </c>
      <c r="N3155" s="114" t="s">
        <v>677</v>
      </c>
      <c r="V3155" s="114" t="s">
        <v>4744</v>
      </c>
      <c r="W3155">
        <v>330466</v>
      </c>
    </row>
    <row r="3156" spans="7:23" ht="12.75">
      <c r="G3156">
        <v>24624</v>
      </c>
      <c r="H3156" s="114" t="s">
        <v>3177</v>
      </c>
      <c r="I3156" s="114" t="s">
        <v>658</v>
      </c>
      <c r="L3156">
        <v>303466</v>
      </c>
      <c r="M3156" s="114" t="s">
        <v>2827</v>
      </c>
      <c r="N3156" s="114" t="s">
        <v>658</v>
      </c>
      <c r="V3156" s="114" t="s">
        <v>4745</v>
      </c>
      <c r="W3156">
        <v>339069</v>
      </c>
    </row>
    <row r="3157" spans="7:23" ht="12.75">
      <c r="G3157">
        <v>24625</v>
      </c>
      <c r="H3157" s="114" t="s">
        <v>3178</v>
      </c>
      <c r="I3157" s="114" t="s">
        <v>658</v>
      </c>
      <c r="L3157">
        <v>303469</v>
      </c>
      <c r="M3157" s="114" t="s">
        <v>138</v>
      </c>
      <c r="N3157" s="114" t="s">
        <v>677</v>
      </c>
      <c r="V3157" s="114" t="s">
        <v>3244</v>
      </c>
      <c r="W3157">
        <v>24691</v>
      </c>
    </row>
    <row r="3158" spans="7:23" ht="12.75">
      <c r="G3158">
        <v>24626</v>
      </c>
      <c r="H3158" s="114" t="s">
        <v>3179</v>
      </c>
      <c r="I3158" s="114" t="s">
        <v>658</v>
      </c>
      <c r="L3158">
        <v>303470</v>
      </c>
      <c r="M3158" s="114" t="s">
        <v>2826</v>
      </c>
      <c r="N3158" s="114" t="s">
        <v>658</v>
      </c>
      <c r="V3158" s="114" t="s">
        <v>3245</v>
      </c>
      <c r="W3158">
        <v>24692</v>
      </c>
    </row>
    <row r="3159" spans="7:23" ht="12.75">
      <c r="G3159">
        <v>24627</v>
      </c>
      <c r="H3159" s="114" t="s">
        <v>3180</v>
      </c>
      <c r="I3159" s="114" t="s">
        <v>658</v>
      </c>
      <c r="L3159">
        <v>303473</v>
      </c>
      <c r="M3159" s="114" t="s">
        <v>337</v>
      </c>
      <c r="N3159" s="114" t="s">
        <v>677</v>
      </c>
      <c r="V3159" s="114" t="s">
        <v>3246</v>
      </c>
      <c r="W3159">
        <v>24693</v>
      </c>
    </row>
    <row r="3160" spans="7:23" ht="12.75">
      <c r="G3160">
        <v>24628</v>
      </c>
      <c r="H3160" s="114" t="s">
        <v>3181</v>
      </c>
      <c r="I3160" s="114" t="s">
        <v>658</v>
      </c>
      <c r="L3160">
        <v>303474</v>
      </c>
      <c r="M3160" s="114" t="s">
        <v>2825</v>
      </c>
      <c r="N3160" s="114" t="s">
        <v>658</v>
      </c>
      <c r="V3160" s="114" t="s">
        <v>3247</v>
      </c>
      <c r="W3160">
        <v>24694</v>
      </c>
    </row>
    <row r="3161" spans="7:23" ht="12.75">
      <c r="G3161">
        <v>24629</v>
      </c>
      <c r="H3161" s="114" t="s">
        <v>3182</v>
      </c>
      <c r="I3161" s="114" t="s">
        <v>658</v>
      </c>
      <c r="L3161">
        <v>303477</v>
      </c>
      <c r="M3161" s="114" t="s">
        <v>1030</v>
      </c>
      <c r="N3161" s="114" t="s">
        <v>677</v>
      </c>
      <c r="V3161" s="114" t="s">
        <v>3248</v>
      </c>
      <c r="W3161">
        <v>24695</v>
      </c>
    </row>
    <row r="3162" spans="7:23" ht="12.75">
      <c r="G3162">
        <v>24630</v>
      </c>
      <c r="H3162" s="114" t="s">
        <v>3183</v>
      </c>
      <c r="I3162" s="114" t="s">
        <v>658</v>
      </c>
      <c r="L3162">
        <v>303478</v>
      </c>
      <c r="M3162" s="114" t="s">
        <v>2824</v>
      </c>
      <c r="N3162" s="114" t="s">
        <v>658</v>
      </c>
      <c r="V3162" s="114" t="s">
        <v>3249</v>
      </c>
      <c r="W3162">
        <v>24696</v>
      </c>
    </row>
    <row r="3163" spans="7:23" ht="12.75">
      <c r="G3163">
        <v>24631</v>
      </c>
      <c r="H3163" s="114" t="s">
        <v>3184</v>
      </c>
      <c r="I3163" s="114" t="s">
        <v>658</v>
      </c>
      <c r="L3163">
        <v>303481</v>
      </c>
      <c r="M3163" s="114" t="s">
        <v>1029</v>
      </c>
      <c r="N3163" s="114" t="s">
        <v>677</v>
      </c>
      <c r="V3163" s="114" t="s">
        <v>5275</v>
      </c>
      <c r="W3163">
        <v>418084</v>
      </c>
    </row>
    <row r="3164" spans="7:23" ht="12.75">
      <c r="G3164">
        <v>24632</v>
      </c>
      <c r="H3164" s="114" t="s">
        <v>3185</v>
      </c>
      <c r="I3164" s="114" t="s">
        <v>658</v>
      </c>
      <c r="L3164">
        <v>303482</v>
      </c>
      <c r="M3164" s="114" t="s">
        <v>2871</v>
      </c>
      <c r="N3164" s="114" t="s">
        <v>658</v>
      </c>
      <c r="V3164" s="114" t="s">
        <v>3250</v>
      </c>
      <c r="W3164">
        <v>24697</v>
      </c>
    </row>
    <row r="3165" spans="7:23" ht="12.75">
      <c r="G3165">
        <v>24633</v>
      </c>
      <c r="H3165" s="114" t="s">
        <v>3186</v>
      </c>
      <c r="I3165" s="114" t="s">
        <v>658</v>
      </c>
      <c r="L3165">
        <v>303485</v>
      </c>
      <c r="M3165" s="114" t="s">
        <v>336</v>
      </c>
      <c r="N3165" s="114" t="s">
        <v>677</v>
      </c>
      <c r="V3165" s="114" t="s">
        <v>3251</v>
      </c>
      <c r="W3165">
        <v>24698</v>
      </c>
    </row>
    <row r="3166" spans="7:23" ht="12.75">
      <c r="G3166">
        <v>24634</v>
      </c>
      <c r="H3166" s="114" t="s">
        <v>3187</v>
      </c>
      <c r="I3166" s="114" t="s">
        <v>658</v>
      </c>
      <c r="L3166">
        <v>303486</v>
      </c>
      <c r="M3166" s="114" t="s">
        <v>2870</v>
      </c>
      <c r="N3166" s="114" t="s">
        <v>658</v>
      </c>
      <c r="V3166" s="114" t="s">
        <v>3252</v>
      </c>
      <c r="W3166">
        <v>24699</v>
      </c>
    </row>
    <row r="3167" spans="7:23" ht="12.75">
      <c r="G3167">
        <v>24635</v>
      </c>
      <c r="H3167" s="114" t="s">
        <v>3188</v>
      </c>
      <c r="I3167" s="114" t="s">
        <v>658</v>
      </c>
      <c r="L3167">
        <v>303489</v>
      </c>
      <c r="M3167" s="114" t="s">
        <v>1047</v>
      </c>
      <c r="N3167" s="114" t="s">
        <v>677</v>
      </c>
      <c r="V3167" s="114" t="s">
        <v>3253</v>
      </c>
      <c r="W3167">
        <v>24700</v>
      </c>
    </row>
    <row r="3168" spans="7:23" ht="12.75">
      <c r="G3168">
        <v>24636</v>
      </c>
      <c r="H3168" s="114" t="s">
        <v>3189</v>
      </c>
      <c r="I3168" s="114" t="s">
        <v>658</v>
      </c>
      <c r="L3168">
        <v>303490</v>
      </c>
      <c r="M3168" s="114" t="s">
        <v>2869</v>
      </c>
      <c r="N3168" s="114" t="s">
        <v>658</v>
      </c>
      <c r="V3168" s="114" t="s">
        <v>3254</v>
      </c>
      <c r="W3168">
        <v>24701</v>
      </c>
    </row>
    <row r="3169" spans="7:23" ht="12.75">
      <c r="G3169">
        <v>24637</v>
      </c>
      <c r="H3169" s="114" t="s">
        <v>3190</v>
      </c>
      <c r="I3169" s="114" t="s">
        <v>658</v>
      </c>
      <c r="L3169">
        <v>303493</v>
      </c>
      <c r="M3169" s="114" t="s">
        <v>1046</v>
      </c>
      <c r="N3169" s="114" t="s">
        <v>677</v>
      </c>
      <c r="V3169" s="114" t="s">
        <v>3255</v>
      </c>
      <c r="W3169">
        <v>24702</v>
      </c>
    </row>
    <row r="3170" spans="7:23" ht="12.75">
      <c r="G3170">
        <v>24638</v>
      </c>
      <c r="H3170" s="114" t="s">
        <v>3191</v>
      </c>
      <c r="I3170" s="114" t="s">
        <v>658</v>
      </c>
      <c r="L3170">
        <v>303494</v>
      </c>
      <c r="M3170" s="114" t="s">
        <v>2868</v>
      </c>
      <c r="N3170" s="114" t="s">
        <v>658</v>
      </c>
      <c r="V3170" s="114" t="s">
        <v>3256</v>
      </c>
      <c r="W3170">
        <v>24703</v>
      </c>
    </row>
    <row r="3171" spans="7:23" ht="12.75">
      <c r="G3171">
        <v>24639</v>
      </c>
      <c r="H3171" s="114" t="s">
        <v>3192</v>
      </c>
      <c r="I3171" s="114" t="s">
        <v>658</v>
      </c>
      <c r="L3171">
        <v>303497</v>
      </c>
      <c r="M3171" s="114" t="s">
        <v>1045</v>
      </c>
      <c r="N3171" s="114" t="s">
        <v>677</v>
      </c>
      <c r="V3171" s="114" t="s">
        <v>3257</v>
      </c>
      <c r="W3171">
        <v>24704</v>
      </c>
    </row>
    <row r="3172" spans="7:23" ht="12.75">
      <c r="G3172">
        <v>24640</v>
      </c>
      <c r="H3172" s="114" t="s">
        <v>3193</v>
      </c>
      <c r="I3172" s="114" t="s">
        <v>658</v>
      </c>
      <c r="L3172">
        <v>303498</v>
      </c>
      <c r="M3172" s="114" t="s">
        <v>2867</v>
      </c>
      <c r="N3172" s="114" t="s">
        <v>658</v>
      </c>
      <c r="V3172" s="114" t="s">
        <v>3258</v>
      </c>
      <c r="W3172">
        <v>24705</v>
      </c>
    </row>
    <row r="3173" spans="7:23" ht="12.75">
      <c r="G3173">
        <v>24641</v>
      </c>
      <c r="H3173" s="114" t="s">
        <v>3194</v>
      </c>
      <c r="I3173" s="114" t="s">
        <v>658</v>
      </c>
      <c r="L3173">
        <v>303501</v>
      </c>
      <c r="M3173" s="114" t="s">
        <v>1044</v>
      </c>
      <c r="N3173" s="114" t="s">
        <v>677</v>
      </c>
      <c r="V3173" s="114" t="s">
        <v>3259</v>
      </c>
      <c r="W3173">
        <v>24706</v>
      </c>
    </row>
    <row r="3174" spans="7:23" ht="12.75">
      <c r="G3174">
        <v>24642</v>
      </c>
      <c r="H3174" s="114" t="s">
        <v>3195</v>
      </c>
      <c r="I3174" s="114" t="s">
        <v>658</v>
      </c>
      <c r="L3174">
        <v>303502</v>
      </c>
      <c r="M3174" s="114" t="s">
        <v>2866</v>
      </c>
      <c r="N3174" s="114" t="s">
        <v>658</v>
      </c>
      <c r="V3174" s="114" t="s">
        <v>3260</v>
      </c>
      <c r="W3174">
        <v>24707</v>
      </c>
    </row>
    <row r="3175" spans="7:23" ht="12.75">
      <c r="G3175">
        <v>24643</v>
      </c>
      <c r="H3175" s="114" t="s">
        <v>3196</v>
      </c>
      <c r="I3175" s="114" t="s">
        <v>658</v>
      </c>
      <c r="L3175">
        <v>303505</v>
      </c>
      <c r="M3175" s="114" t="s">
        <v>1043</v>
      </c>
      <c r="N3175" s="114" t="s">
        <v>677</v>
      </c>
      <c r="V3175" s="114" t="s">
        <v>3261</v>
      </c>
      <c r="W3175">
        <v>24708</v>
      </c>
    </row>
    <row r="3176" spans="7:23" ht="12.75">
      <c r="G3176">
        <v>399277</v>
      </c>
      <c r="H3176" s="114" t="s">
        <v>5273</v>
      </c>
      <c r="I3176" s="114" t="s">
        <v>658</v>
      </c>
      <c r="L3176">
        <v>303506</v>
      </c>
      <c r="M3176" s="114" t="s">
        <v>2865</v>
      </c>
      <c r="N3176" s="114" t="s">
        <v>658</v>
      </c>
      <c r="V3176" s="114" t="s">
        <v>3262</v>
      </c>
      <c r="W3176">
        <v>24709</v>
      </c>
    </row>
    <row r="3177" spans="7:23" ht="12.75">
      <c r="G3177">
        <v>24644</v>
      </c>
      <c r="H3177" s="114" t="s">
        <v>3197</v>
      </c>
      <c r="I3177" s="114" t="s">
        <v>658</v>
      </c>
      <c r="L3177">
        <v>303509</v>
      </c>
      <c r="M3177" s="114" t="s">
        <v>1042</v>
      </c>
      <c r="N3177" s="114" t="s">
        <v>677</v>
      </c>
      <c r="V3177" s="114" t="s">
        <v>3263</v>
      </c>
      <c r="W3177">
        <v>24710</v>
      </c>
    </row>
    <row r="3178" spans="7:23" ht="12.75">
      <c r="G3178">
        <v>24645</v>
      </c>
      <c r="H3178" s="114" t="s">
        <v>3198</v>
      </c>
      <c r="I3178" s="114" t="s">
        <v>658</v>
      </c>
      <c r="L3178">
        <v>303510</v>
      </c>
      <c r="M3178" s="114" t="s">
        <v>2864</v>
      </c>
      <c r="N3178" s="114" t="s">
        <v>658</v>
      </c>
      <c r="V3178" s="114" t="s">
        <v>3264</v>
      </c>
      <c r="W3178">
        <v>24711</v>
      </c>
    </row>
    <row r="3179" spans="7:23" ht="12.75">
      <c r="G3179">
        <v>24646</v>
      </c>
      <c r="H3179" s="114" t="s">
        <v>3199</v>
      </c>
      <c r="I3179" s="114" t="s">
        <v>658</v>
      </c>
      <c r="L3179">
        <v>303513</v>
      </c>
      <c r="M3179" s="114" t="s">
        <v>1041</v>
      </c>
      <c r="N3179" s="114" t="s">
        <v>677</v>
      </c>
      <c r="V3179" s="114" t="s">
        <v>3265</v>
      </c>
      <c r="W3179">
        <v>24712</v>
      </c>
    </row>
    <row r="3180" spans="7:23" ht="12.75">
      <c r="G3180">
        <v>24647</v>
      </c>
      <c r="H3180" s="114" t="s">
        <v>3200</v>
      </c>
      <c r="I3180" s="114" t="s">
        <v>658</v>
      </c>
      <c r="L3180">
        <v>303514</v>
      </c>
      <c r="M3180" s="114" t="s">
        <v>2863</v>
      </c>
      <c r="N3180" s="114" t="s">
        <v>658</v>
      </c>
      <c r="V3180" s="114" t="s">
        <v>3266</v>
      </c>
      <c r="W3180">
        <v>24713</v>
      </c>
    </row>
    <row r="3181" spans="7:23" ht="12.75">
      <c r="G3181">
        <v>24648</v>
      </c>
      <c r="H3181" s="114" t="s">
        <v>3201</v>
      </c>
      <c r="I3181" s="114" t="s">
        <v>658</v>
      </c>
      <c r="L3181">
        <v>303517</v>
      </c>
      <c r="M3181" s="114" t="s">
        <v>1040</v>
      </c>
      <c r="N3181" s="114" t="s">
        <v>677</v>
      </c>
      <c r="V3181" s="114" t="s">
        <v>1309</v>
      </c>
      <c r="W3181">
        <v>24714</v>
      </c>
    </row>
    <row r="3182" spans="7:23" ht="12.75">
      <c r="G3182">
        <v>24649</v>
      </c>
      <c r="H3182" s="114" t="s">
        <v>3202</v>
      </c>
      <c r="I3182" s="114" t="s">
        <v>658</v>
      </c>
      <c r="L3182">
        <v>303518</v>
      </c>
      <c r="M3182" s="114" t="s">
        <v>2862</v>
      </c>
      <c r="N3182" s="114" t="s">
        <v>658</v>
      </c>
      <c r="V3182" s="114" t="s">
        <v>3267</v>
      </c>
      <c r="W3182">
        <v>24717</v>
      </c>
    </row>
    <row r="3183" spans="7:23" ht="12.75">
      <c r="G3183">
        <v>24650</v>
      </c>
      <c r="H3183" s="114" t="s">
        <v>3203</v>
      </c>
      <c r="I3183" s="114" t="s">
        <v>658</v>
      </c>
      <c r="L3183">
        <v>303521</v>
      </c>
      <c r="M3183" s="114" t="s">
        <v>1039</v>
      </c>
      <c r="N3183" s="114" t="s">
        <v>677</v>
      </c>
      <c r="V3183" s="114" t="s">
        <v>3268</v>
      </c>
      <c r="W3183">
        <v>24718</v>
      </c>
    </row>
    <row r="3184" spans="7:23" ht="12.75">
      <c r="G3184">
        <v>24651</v>
      </c>
      <c r="H3184" s="114" t="s">
        <v>3204</v>
      </c>
      <c r="I3184" s="114" t="s">
        <v>658</v>
      </c>
      <c r="L3184">
        <v>303522</v>
      </c>
      <c r="M3184" s="114" t="s">
        <v>2861</v>
      </c>
      <c r="N3184" s="114" t="s">
        <v>658</v>
      </c>
      <c r="V3184" s="114" t="s">
        <v>3269</v>
      </c>
      <c r="W3184">
        <v>24719</v>
      </c>
    </row>
    <row r="3185" spans="7:23" ht="12.75">
      <c r="G3185">
        <v>24652</v>
      </c>
      <c r="H3185" s="114" t="s">
        <v>3205</v>
      </c>
      <c r="I3185" s="114" t="s">
        <v>658</v>
      </c>
      <c r="L3185">
        <v>303525</v>
      </c>
      <c r="M3185" s="114" t="s">
        <v>1038</v>
      </c>
      <c r="N3185" s="114" t="s">
        <v>677</v>
      </c>
      <c r="V3185" s="114" t="s">
        <v>3270</v>
      </c>
      <c r="W3185">
        <v>24720</v>
      </c>
    </row>
    <row r="3186" spans="7:23" ht="12.75">
      <c r="G3186">
        <v>24653</v>
      </c>
      <c r="H3186" s="114" t="s">
        <v>3206</v>
      </c>
      <c r="I3186" s="114" t="s">
        <v>658</v>
      </c>
      <c r="L3186">
        <v>303526</v>
      </c>
      <c r="M3186" s="114" t="s">
        <v>2860</v>
      </c>
      <c r="N3186" s="114" t="s">
        <v>658</v>
      </c>
      <c r="V3186" s="114" t="s">
        <v>3271</v>
      </c>
      <c r="W3186">
        <v>24721</v>
      </c>
    </row>
    <row r="3187" spans="7:23" ht="12.75">
      <c r="G3187">
        <v>24654</v>
      </c>
      <c r="H3187" s="114" t="s">
        <v>3207</v>
      </c>
      <c r="I3187" s="114" t="s">
        <v>658</v>
      </c>
      <c r="L3187">
        <v>303529</v>
      </c>
      <c r="M3187" s="114" t="s">
        <v>1037</v>
      </c>
      <c r="N3187" s="114" t="s">
        <v>677</v>
      </c>
      <c r="V3187" s="114" t="s">
        <v>5276</v>
      </c>
      <c r="W3187">
        <v>419670</v>
      </c>
    </row>
    <row r="3188" spans="7:23" ht="12.75">
      <c r="G3188">
        <v>24655</v>
      </c>
      <c r="H3188" s="114" t="s">
        <v>3208</v>
      </c>
      <c r="I3188" s="114" t="s">
        <v>658</v>
      </c>
      <c r="L3188">
        <v>303530</v>
      </c>
      <c r="M3188" s="114" t="s">
        <v>2859</v>
      </c>
      <c r="N3188" s="114" t="s">
        <v>658</v>
      </c>
      <c r="V3188" s="114" t="s">
        <v>3272</v>
      </c>
      <c r="W3188">
        <v>24723</v>
      </c>
    </row>
    <row r="3189" spans="7:23" ht="12.75">
      <c r="G3189">
        <v>24656</v>
      </c>
      <c r="H3189" s="114" t="s">
        <v>3209</v>
      </c>
      <c r="I3189" s="114" t="s">
        <v>658</v>
      </c>
      <c r="L3189">
        <v>303533</v>
      </c>
      <c r="M3189" s="114" t="s">
        <v>320</v>
      </c>
      <c r="N3189" s="114" t="s">
        <v>677</v>
      </c>
      <c r="V3189" s="114" t="s">
        <v>3273</v>
      </c>
      <c r="W3189">
        <v>24724</v>
      </c>
    </row>
    <row r="3190" spans="7:23" ht="12.75">
      <c r="G3190">
        <v>359269</v>
      </c>
      <c r="H3190" s="114" t="s">
        <v>4826</v>
      </c>
      <c r="I3190" s="114" t="s">
        <v>658</v>
      </c>
      <c r="L3190">
        <v>303534</v>
      </c>
      <c r="M3190" s="114" t="s">
        <v>2858</v>
      </c>
      <c r="N3190" s="114" t="s">
        <v>658</v>
      </c>
      <c r="V3190" s="114" t="s">
        <v>3274</v>
      </c>
      <c r="W3190">
        <v>24725</v>
      </c>
    </row>
    <row r="3191" spans="7:23" ht="12.75">
      <c r="G3191">
        <v>24657</v>
      </c>
      <c r="H3191" s="114" t="s">
        <v>3210</v>
      </c>
      <c r="I3191" s="114" t="s">
        <v>658</v>
      </c>
      <c r="L3191">
        <v>303537</v>
      </c>
      <c r="M3191" s="114" t="s">
        <v>522</v>
      </c>
      <c r="N3191" s="114" t="s">
        <v>677</v>
      </c>
      <c r="V3191" s="114" t="s">
        <v>3275</v>
      </c>
      <c r="W3191">
        <v>24726</v>
      </c>
    </row>
    <row r="3192" spans="7:23" ht="12.75">
      <c r="G3192">
        <v>24658</v>
      </c>
      <c r="H3192" s="114" t="s">
        <v>3211</v>
      </c>
      <c r="I3192" s="114" t="s">
        <v>658</v>
      </c>
      <c r="L3192">
        <v>303538</v>
      </c>
      <c r="M3192" s="114" t="s">
        <v>2857</v>
      </c>
      <c r="N3192" s="114" t="s">
        <v>658</v>
      </c>
      <c r="V3192" s="114" t="s">
        <v>3276</v>
      </c>
      <c r="W3192">
        <v>24727</v>
      </c>
    </row>
    <row r="3193" spans="7:23" ht="12.75">
      <c r="G3193">
        <v>24659</v>
      </c>
      <c r="H3193" s="114" t="s">
        <v>3212</v>
      </c>
      <c r="I3193" s="114" t="s">
        <v>658</v>
      </c>
      <c r="L3193">
        <v>303541</v>
      </c>
      <c r="M3193" s="114" t="s">
        <v>534</v>
      </c>
      <c r="N3193" s="114" t="s">
        <v>677</v>
      </c>
      <c r="V3193" s="114" t="s">
        <v>3277</v>
      </c>
      <c r="W3193">
        <v>24728</v>
      </c>
    </row>
    <row r="3194" spans="7:23" ht="12.75">
      <c r="G3194">
        <v>24660</v>
      </c>
      <c r="H3194" s="114" t="s">
        <v>3213</v>
      </c>
      <c r="I3194" s="114" t="s">
        <v>658</v>
      </c>
      <c r="L3194">
        <v>303542</v>
      </c>
      <c r="M3194" s="114" t="s">
        <v>2856</v>
      </c>
      <c r="N3194" s="114" t="s">
        <v>658</v>
      </c>
      <c r="V3194" s="114" t="s">
        <v>3278</v>
      </c>
      <c r="W3194">
        <v>24729</v>
      </c>
    </row>
    <row r="3195" spans="7:23" ht="12.75">
      <c r="G3195">
        <v>24661</v>
      </c>
      <c r="H3195" s="114" t="s">
        <v>3214</v>
      </c>
      <c r="I3195" s="114" t="s">
        <v>658</v>
      </c>
      <c r="L3195">
        <v>303545</v>
      </c>
      <c r="M3195" s="114" t="s">
        <v>528</v>
      </c>
      <c r="N3195" s="114" t="s">
        <v>677</v>
      </c>
      <c r="V3195" s="114" t="s">
        <v>3279</v>
      </c>
      <c r="W3195">
        <v>24730</v>
      </c>
    </row>
    <row r="3196" spans="7:23" ht="12.75">
      <c r="G3196">
        <v>24662</v>
      </c>
      <c r="H3196" s="114" t="s">
        <v>3215</v>
      </c>
      <c r="I3196" s="114" t="s">
        <v>658</v>
      </c>
      <c r="L3196">
        <v>303546</v>
      </c>
      <c r="M3196" s="114" t="s">
        <v>2855</v>
      </c>
      <c r="N3196" s="114" t="s">
        <v>658</v>
      </c>
      <c r="V3196" s="114" t="s">
        <v>3280</v>
      </c>
      <c r="W3196">
        <v>205913</v>
      </c>
    </row>
    <row r="3197" spans="7:23" ht="12.75">
      <c r="G3197">
        <v>24663</v>
      </c>
      <c r="H3197" s="114" t="s">
        <v>3216</v>
      </c>
      <c r="I3197" s="114" t="s">
        <v>658</v>
      </c>
      <c r="L3197">
        <v>303549</v>
      </c>
      <c r="M3197" s="114" t="s">
        <v>508</v>
      </c>
      <c r="N3197" s="114" t="s">
        <v>677</v>
      </c>
      <c r="V3197" s="114" t="s">
        <v>3281</v>
      </c>
      <c r="W3197">
        <v>24731</v>
      </c>
    </row>
    <row r="3198" spans="7:23" ht="12.75">
      <c r="G3198">
        <v>24664</v>
      </c>
      <c r="H3198" s="114" t="s">
        <v>3217</v>
      </c>
      <c r="I3198" s="114" t="s">
        <v>658</v>
      </c>
      <c r="L3198">
        <v>303550</v>
      </c>
      <c r="M3198" s="114" t="s">
        <v>2854</v>
      </c>
      <c r="N3198" s="114" t="s">
        <v>658</v>
      </c>
      <c r="V3198" s="114" t="s">
        <v>3282</v>
      </c>
      <c r="W3198">
        <v>24732</v>
      </c>
    </row>
    <row r="3199" spans="7:23" ht="12.75">
      <c r="G3199">
        <v>24665</v>
      </c>
      <c r="H3199" s="114" t="s">
        <v>3218</v>
      </c>
      <c r="I3199" s="114" t="s">
        <v>658</v>
      </c>
      <c r="L3199">
        <v>303553</v>
      </c>
      <c r="M3199" s="114" t="s">
        <v>500</v>
      </c>
      <c r="N3199" s="114" t="s">
        <v>677</v>
      </c>
      <c r="V3199" s="114" t="s">
        <v>3283</v>
      </c>
      <c r="W3199">
        <v>24733</v>
      </c>
    </row>
    <row r="3200" spans="7:23" ht="12.75">
      <c r="G3200">
        <v>24666</v>
      </c>
      <c r="H3200" s="114" t="s">
        <v>3219</v>
      </c>
      <c r="I3200" s="114" t="s">
        <v>658</v>
      </c>
      <c r="L3200">
        <v>303554</v>
      </c>
      <c r="M3200" s="114" t="s">
        <v>2853</v>
      </c>
      <c r="N3200" s="114" t="s">
        <v>658</v>
      </c>
      <c r="V3200" s="114" t="s">
        <v>3284</v>
      </c>
      <c r="W3200">
        <v>24734</v>
      </c>
    </row>
    <row r="3201" spans="7:23" ht="12.75">
      <c r="G3201">
        <v>24667</v>
      </c>
      <c r="H3201" s="114" t="s">
        <v>3220</v>
      </c>
      <c r="I3201" s="114" t="s">
        <v>658</v>
      </c>
      <c r="L3201">
        <v>303557</v>
      </c>
      <c r="M3201" s="114" t="s">
        <v>485</v>
      </c>
      <c r="N3201" s="114" t="s">
        <v>677</v>
      </c>
      <c r="V3201" s="114" t="s">
        <v>3285</v>
      </c>
      <c r="W3201">
        <v>24735</v>
      </c>
    </row>
    <row r="3202" spans="7:23" ht="12.75">
      <c r="G3202">
        <v>24668</v>
      </c>
      <c r="H3202" s="114" t="s">
        <v>3221</v>
      </c>
      <c r="I3202" s="114" t="s">
        <v>658</v>
      </c>
      <c r="L3202">
        <v>303558</v>
      </c>
      <c r="M3202" s="114" t="s">
        <v>2852</v>
      </c>
      <c r="N3202" s="114" t="s">
        <v>658</v>
      </c>
      <c r="V3202" s="114" t="s">
        <v>3286</v>
      </c>
      <c r="W3202">
        <v>24736</v>
      </c>
    </row>
    <row r="3203" spans="7:23" ht="12.75">
      <c r="G3203">
        <v>24669</v>
      </c>
      <c r="H3203" s="114" t="s">
        <v>3222</v>
      </c>
      <c r="I3203" s="114" t="s">
        <v>658</v>
      </c>
      <c r="L3203">
        <v>303561</v>
      </c>
      <c r="M3203" s="114" t="s">
        <v>484</v>
      </c>
      <c r="N3203" s="114" t="s">
        <v>677</v>
      </c>
      <c r="V3203" s="114" t="s">
        <v>3287</v>
      </c>
      <c r="W3203">
        <v>24737</v>
      </c>
    </row>
    <row r="3204" spans="7:23" ht="12.75">
      <c r="G3204">
        <v>24670</v>
      </c>
      <c r="H3204" s="114" t="s">
        <v>3223</v>
      </c>
      <c r="I3204" s="114" t="s">
        <v>658</v>
      </c>
      <c r="L3204">
        <v>303562</v>
      </c>
      <c r="M3204" s="114" t="s">
        <v>2851</v>
      </c>
      <c r="N3204" s="114" t="s">
        <v>658</v>
      </c>
      <c r="V3204" s="114" t="s">
        <v>3288</v>
      </c>
      <c r="W3204">
        <v>24738</v>
      </c>
    </row>
    <row r="3205" spans="7:23" ht="12.75">
      <c r="G3205">
        <v>24671</v>
      </c>
      <c r="H3205" s="114" t="s">
        <v>3224</v>
      </c>
      <c r="I3205" s="114" t="s">
        <v>658</v>
      </c>
      <c r="L3205">
        <v>303565</v>
      </c>
      <c r="M3205" s="114" t="s">
        <v>483</v>
      </c>
      <c r="N3205" s="114" t="s">
        <v>677</v>
      </c>
      <c r="V3205" s="114" t="s">
        <v>3289</v>
      </c>
      <c r="W3205">
        <v>24739</v>
      </c>
    </row>
    <row r="3206" spans="7:23" ht="12.75">
      <c r="G3206">
        <v>24672</v>
      </c>
      <c r="H3206" s="114" t="s">
        <v>3225</v>
      </c>
      <c r="I3206" s="114" t="s">
        <v>658</v>
      </c>
      <c r="L3206">
        <v>303566</v>
      </c>
      <c r="M3206" s="114" t="s">
        <v>2850</v>
      </c>
      <c r="N3206" s="114" t="s">
        <v>658</v>
      </c>
      <c r="V3206" s="114" t="s">
        <v>3290</v>
      </c>
      <c r="W3206">
        <v>24740</v>
      </c>
    </row>
    <row r="3207" spans="7:23" ht="12.75">
      <c r="G3207">
        <v>24673</v>
      </c>
      <c r="H3207" s="114" t="s">
        <v>3226</v>
      </c>
      <c r="I3207" s="114" t="s">
        <v>658</v>
      </c>
      <c r="L3207">
        <v>303569</v>
      </c>
      <c r="M3207" s="114" t="s">
        <v>448</v>
      </c>
      <c r="N3207" s="114" t="s">
        <v>677</v>
      </c>
      <c r="V3207" s="114" t="s">
        <v>3291</v>
      </c>
      <c r="W3207">
        <v>24741</v>
      </c>
    </row>
    <row r="3208" spans="7:23" ht="12.75">
      <c r="G3208">
        <v>24674</v>
      </c>
      <c r="H3208" s="114" t="s">
        <v>3227</v>
      </c>
      <c r="I3208" s="114" t="s">
        <v>658</v>
      </c>
      <c r="L3208">
        <v>303570</v>
      </c>
      <c r="M3208" s="114" t="s">
        <v>2849</v>
      </c>
      <c r="N3208" s="114" t="s">
        <v>658</v>
      </c>
      <c r="V3208" s="114" t="s">
        <v>3292</v>
      </c>
      <c r="W3208">
        <v>24742</v>
      </c>
    </row>
    <row r="3209" spans="7:23" ht="12.75">
      <c r="G3209">
        <v>24675</v>
      </c>
      <c r="H3209" s="114" t="s">
        <v>3228</v>
      </c>
      <c r="I3209" s="114" t="s">
        <v>658</v>
      </c>
      <c r="L3209">
        <v>303573</v>
      </c>
      <c r="M3209" s="114" t="s">
        <v>447</v>
      </c>
      <c r="N3209" s="114" t="s">
        <v>677</v>
      </c>
      <c r="V3209" s="114" t="s">
        <v>3293</v>
      </c>
      <c r="W3209">
        <v>24743</v>
      </c>
    </row>
    <row r="3210" spans="7:23" ht="12.75">
      <c r="G3210">
        <v>24676</v>
      </c>
      <c r="H3210" s="114" t="s">
        <v>3229</v>
      </c>
      <c r="I3210" s="114" t="s">
        <v>658</v>
      </c>
      <c r="L3210">
        <v>303574</v>
      </c>
      <c r="M3210" s="114" t="s">
        <v>2848</v>
      </c>
      <c r="N3210" s="114" t="s">
        <v>658</v>
      </c>
      <c r="V3210" s="114" t="s">
        <v>3294</v>
      </c>
      <c r="W3210">
        <v>24744</v>
      </c>
    </row>
    <row r="3211" spans="7:23" ht="12.75">
      <c r="G3211">
        <v>398066</v>
      </c>
      <c r="H3211" s="114" t="s">
        <v>5274</v>
      </c>
      <c r="I3211" s="114" t="s">
        <v>658</v>
      </c>
      <c r="L3211">
        <v>303577</v>
      </c>
      <c r="M3211" s="114" t="s">
        <v>1036</v>
      </c>
      <c r="N3211" s="114" t="s">
        <v>677</v>
      </c>
      <c r="V3211" s="114" t="s">
        <v>3295</v>
      </c>
      <c r="W3211">
        <v>24745</v>
      </c>
    </row>
    <row r="3212" spans="7:23" ht="12.75">
      <c r="G3212">
        <v>24677</v>
      </c>
      <c r="H3212" s="114" t="s">
        <v>3230</v>
      </c>
      <c r="I3212" s="114" t="s">
        <v>658</v>
      </c>
      <c r="L3212">
        <v>303578</v>
      </c>
      <c r="M3212" s="114" t="s">
        <v>2873</v>
      </c>
      <c r="N3212" s="114" t="s">
        <v>658</v>
      </c>
      <c r="V3212" s="114" t="s">
        <v>3296</v>
      </c>
      <c r="W3212">
        <v>24746</v>
      </c>
    </row>
    <row r="3213" spans="7:23" ht="12.75">
      <c r="G3213">
        <v>24678</v>
      </c>
      <c r="H3213" s="114" t="s">
        <v>3231</v>
      </c>
      <c r="I3213" s="114" t="s">
        <v>658</v>
      </c>
      <c r="L3213">
        <v>303581</v>
      </c>
      <c r="M3213" s="114" t="s">
        <v>142</v>
      </c>
      <c r="N3213" s="114" t="s">
        <v>677</v>
      </c>
      <c r="V3213" s="114" t="s">
        <v>3297</v>
      </c>
      <c r="W3213">
        <v>24747</v>
      </c>
    </row>
    <row r="3214" spans="7:23" ht="12.75">
      <c r="G3214">
        <v>24679</v>
      </c>
      <c r="H3214" s="114" t="s">
        <v>3232</v>
      </c>
      <c r="I3214" s="114" t="s">
        <v>658</v>
      </c>
      <c r="L3214">
        <v>303582</v>
      </c>
      <c r="M3214" s="114" t="s">
        <v>2872</v>
      </c>
      <c r="N3214" s="114" t="s">
        <v>658</v>
      </c>
      <c r="V3214" s="114" t="s">
        <v>3298</v>
      </c>
      <c r="W3214">
        <v>24748</v>
      </c>
    </row>
    <row r="3215" spans="7:23" ht="12.75">
      <c r="G3215">
        <v>24680</v>
      </c>
      <c r="H3215" s="114" t="s">
        <v>3233</v>
      </c>
      <c r="I3215" s="114" t="s">
        <v>658</v>
      </c>
      <c r="L3215">
        <v>303585</v>
      </c>
      <c r="M3215" s="114" t="s">
        <v>141</v>
      </c>
      <c r="N3215" s="114" t="s">
        <v>677</v>
      </c>
      <c r="V3215" s="114" t="s">
        <v>3299</v>
      </c>
      <c r="W3215">
        <v>24749</v>
      </c>
    </row>
    <row r="3216" spans="7:23" ht="12.75">
      <c r="G3216">
        <v>24681</v>
      </c>
      <c r="H3216" s="114" t="s">
        <v>3234</v>
      </c>
      <c r="I3216" s="114" t="s">
        <v>658</v>
      </c>
      <c r="L3216">
        <v>303586</v>
      </c>
      <c r="M3216" s="114" t="s">
        <v>2879</v>
      </c>
      <c r="N3216" s="114" t="s">
        <v>658</v>
      </c>
      <c r="V3216" s="114" t="s">
        <v>3300</v>
      </c>
      <c r="W3216">
        <v>24750</v>
      </c>
    </row>
    <row r="3217" spans="7:23" ht="12.75">
      <c r="G3217">
        <v>24682</v>
      </c>
      <c r="H3217" s="114" t="s">
        <v>3235</v>
      </c>
      <c r="I3217" s="114" t="s">
        <v>658</v>
      </c>
      <c r="L3217">
        <v>303589</v>
      </c>
      <c r="M3217" s="114" t="s">
        <v>378</v>
      </c>
      <c r="N3217" s="114" t="s">
        <v>677</v>
      </c>
      <c r="V3217" s="114" t="s">
        <v>3301</v>
      </c>
      <c r="W3217">
        <v>24751</v>
      </c>
    </row>
    <row r="3218" spans="7:23" ht="12.75">
      <c r="G3218">
        <v>24683</v>
      </c>
      <c r="H3218" s="114" t="s">
        <v>3236</v>
      </c>
      <c r="I3218" s="114" t="s">
        <v>658</v>
      </c>
      <c r="L3218">
        <v>303590</v>
      </c>
      <c r="M3218" s="114" t="s">
        <v>2892</v>
      </c>
      <c r="N3218" s="114" t="s">
        <v>658</v>
      </c>
      <c r="V3218" s="114" t="s">
        <v>3302</v>
      </c>
      <c r="W3218">
        <v>24752</v>
      </c>
    </row>
    <row r="3219" spans="7:23" ht="12.75">
      <c r="G3219">
        <v>24684</v>
      </c>
      <c r="H3219" s="114" t="s">
        <v>3237</v>
      </c>
      <c r="I3219" s="114" t="s">
        <v>658</v>
      </c>
      <c r="L3219">
        <v>303593</v>
      </c>
      <c r="M3219" s="114" t="s">
        <v>376</v>
      </c>
      <c r="N3219" s="114" t="s">
        <v>677</v>
      </c>
      <c r="V3219" s="114" t="s">
        <v>3303</v>
      </c>
      <c r="W3219">
        <v>24753</v>
      </c>
    </row>
    <row r="3220" spans="7:23" ht="12.75">
      <c r="G3220">
        <v>24685</v>
      </c>
      <c r="H3220" s="114" t="s">
        <v>3238</v>
      </c>
      <c r="I3220" s="114" t="s">
        <v>658</v>
      </c>
      <c r="L3220">
        <v>303594</v>
      </c>
      <c r="M3220" s="114" t="s">
        <v>2891</v>
      </c>
      <c r="N3220" s="114" t="s">
        <v>658</v>
      </c>
      <c r="V3220" s="114" t="s">
        <v>3304</v>
      </c>
      <c r="W3220">
        <v>24754</v>
      </c>
    </row>
    <row r="3221" spans="7:23" ht="12.75">
      <c r="G3221">
        <v>24686</v>
      </c>
      <c r="H3221" s="114" t="s">
        <v>3239</v>
      </c>
      <c r="I3221" s="114" t="s">
        <v>658</v>
      </c>
      <c r="L3221">
        <v>303597</v>
      </c>
      <c r="M3221" s="114" t="s">
        <v>149</v>
      </c>
      <c r="N3221" s="114" t="s">
        <v>677</v>
      </c>
      <c r="V3221" s="114" t="s">
        <v>3305</v>
      </c>
      <c r="W3221">
        <v>24755</v>
      </c>
    </row>
    <row r="3222" spans="7:23" ht="12.75">
      <c r="G3222">
        <v>24687</v>
      </c>
      <c r="H3222" s="114" t="s">
        <v>3240</v>
      </c>
      <c r="I3222" s="114" t="s">
        <v>658</v>
      </c>
      <c r="L3222">
        <v>303598</v>
      </c>
      <c r="M3222" s="114" t="s">
        <v>2890</v>
      </c>
      <c r="N3222" s="114" t="s">
        <v>658</v>
      </c>
      <c r="V3222" s="114" t="s">
        <v>3306</v>
      </c>
      <c r="W3222">
        <v>24756</v>
      </c>
    </row>
    <row r="3223" spans="7:23" ht="12.75">
      <c r="G3223">
        <v>24688</v>
      </c>
      <c r="H3223" s="114" t="s">
        <v>3241</v>
      </c>
      <c r="I3223" s="114" t="s">
        <v>658</v>
      </c>
      <c r="L3223">
        <v>303601</v>
      </c>
      <c r="M3223" s="114" t="s">
        <v>1049</v>
      </c>
      <c r="N3223" s="114" t="s">
        <v>677</v>
      </c>
      <c r="V3223" s="114" t="s">
        <v>5277</v>
      </c>
      <c r="W3223">
        <v>412276</v>
      </c>
    </row>
    <row r="3224" spans="7:23" ht="12.75">
      <c r="G3224">
        <v>24689</v>
      </c>
      <c r="H3224" s="114" t="s">
        <v>3242</v>
      </c>
      <c r="I3224" s="114" t="s">
        <v>658</v>
      </c>
      <c r="L3224">
        <v>303602</v>
      </c>
      <c r="M3224" s="114" t="s">
        <v>2889</v>
      </c>
      <c r="N3224" s="114" t="s">
        <v>658</v>
      </c>
      <c r="V3224" s="114" t="s">
        <v>3307</v>
      </c>
      <c r="W3224">
        <v>24757</v>
      </c>
    </row>
    <row r="3225" spans="7:23" ht="12.75">
      <c r="G3225">
        <v>24690</v>
      </c>
      <c r="H3225" s="114" t="s">
        <v>3243</v>
      </c>
      <c r="I3225" s="114" t="s">
        <v>658</v>
      </c>
      <c r="L3225">
        <v>303605</v>
      </c>
      <c r="M3225" s="114" t="s">
        <v>382</v>
      </c>
      <c r="N3225" s="114" t="s">
        <v>677</v>
      </c>
      <c r="V3225" s="114" t="s">
        <v>3308</v>
      </c>
      <c r="W3225">
        <v>24758</v>
      </c>
    </row>
    <row r="3226" spans="7:23" ht="12.75">
      <c r="G3226">
        <v>330466</v>
      </c>
      <c r="H3226" s="114" t="s">
        <v>4744</v>
      </c>
      <c r="I3226" s="114" t="s">
        <v>658</v>
      </c>
      <c r="L3226">
        <v>303606</v>
      </c>
      <c r="M3226" s="114" t="s">
        <v>2888</v>
      </c>
      <c r="N3226" s="114" t="s">
        <v>658</v>
      </c>
      <c r="V3226" s="114" t="s">
        <v>3309</v>
      </c>
      <c r="W3226">
        <v>24759</v>
      </c>
    </row>
    <row r="3227" spans="7:23" ht="12.75">
      <c r="G3227">
        <v>339069</v>
      </c>
      <c r="H3227" s="114" t="s">
        <v>4745</v>
      </c>
      <c r="I3227" s="114" t="s">
        <v>658</v>
      </c>
      <c r="L3227">
        <v>303609</v>
      </c>
      <c r="M3227" s="114" t="s">
        <v>395</v>
      </c>
      <c r="N3227" s="114" t="s">
        <v>677</v>
      </c>
      <c r="V3227" s="114" t="s">
        <v>3310</v>
      </c>
      <c r="W3227">
        <v>24760</v>
      </c>
    </row>
    <row r="3228" spans="7:23" ht="12.75">
      <c r="G3228">
        <v>24691</v>
      </c>
      <c r="H3228" s="114" t="s">
        <v>3244</v>
      </c>
      <c r="I3228" s="114" t="s">
        <v>658</v>
      </c>
      <c r="L3228">
        <v>303610</v>
      </c>
      <c r="M3228" s="114" t="s">
        <v>2887</v>
      </c>
      <c r="N3228" s="114" t="s">
        <v>658</v>
      </c>
      <c r="V3228" s="114" t="s">
        <v>3311</v>
      </c>
      <c r="W3228">
        <v>24761</v>
      </c>
    </row>
    <row r="3229" spans="7:23" ht="12.75">
      <c r="G3229">
        <v>24692</v>
      </c>
      <c r="H3229" s="114" t="s">
        <v>3245</v>
      </c>
      <c r="I3229" s="114" t="s">
        <v>658</v>
      </c>
      <c r="L3229">
        <v>303613</v>
      </c>
      <c r="M3229" s="114" t="s">
        <v>385</v>
      </c>
      <c r="N3229" s="114" t="s">
        <v>677</v>
      </c>
      <c r="V3229" s="114" t="s">
        <v>3312</v>
      </c>
      <c r="W3229">
        <v>24762</v>
      </c>
    </row>
    <row r="3230" spans="7:23" ht="12.75">
      <c r="G3230">
        <v>24693</v>
      </c>
      <c r="H3230" s="114" t="s">
        <v>3246</v>
      </c>
      <c r="I3230" s="114" t="s">
        <v>658</v>
      </c>
      <c r="L3230">
        <v>303614</v>
      </c>
      <c r="M3230" s="114" t="s">
        <v>2886</v>
      </c>
      <c r="N3230" s="114" t="s">
        <v>658</v>
      </c>
      <c r="V3230" s="114" t="s">
        <v>3313</v>
      </c>
      <c r="W3230">
        <v>24763</v>
      </c>
    </row>
    <row r="3231" spans="7:23" ht="12.75">
      <c r="G3231">
        <v>24694</v>
      </c>
      <c r="H3231" s="114" t="s">
        <v>3247</v>
      </c>
      <c r="I3231" s="114" t="s">
        <v>658</v>
      </c>
      <c r="L3231">
        <v>303617</v>
      </c>
      <c r="M3231" s="114" t="s">
        <v>328</v>
      </c>
      <c r="N3231" s="114" t="s">
        <v>677</v>
      </c>
      <c r="V3231" s="114" t="s">
        <v>3314</v>
      </c>
      <c r="W3231">
        <v>24764</v>
      </c>
    </row>
    <row r="3232" spans="7:23" ht="12.75">
      <c r="G3232">
        <v>24695</v>
      </c>
      <c r="H3232" s="114" t="s">
        <v>3248</v>
      </c>
      <c r="I3232" s="114" t="s">
        <v>658</v>
      </c>
      <c r="L3232">
        <v>303618</v>
      </c>
      <c r="M3232" s="114" t="s">
        <v>2885</v>
      </c>
      <c r="N3232" s="114" t="s">
        <v>658</v>
      </c>
      <c r="V3232" s="114" t="s">
        <v>3315</v>
      </c>
      <c r="W3232">
        <v>24765</v>
      </c>
    </row>
    <row r="3233" spans="7:23" ht="12.75">
      <c r="G3233">
        <v>24696</v>
      </c>
      <c r="H3233" s="114" t="s">
        <v>3249</v>
      </c>
      <c r="I3233" s="114" t="s">
        <v>658</v>
      </c>
      <c r="L3233">
        <v>303621</v>
      </c>
      <c r="M3233" s="114" t="s">
        <v>471</v>
      </c>
      <c r="N3233" s="114" t="s">
        <v>677</v>
      </c>
      <c r="V3233" s="114" t="s">
        <v>3316</v>
      </c>
      <c r="W3233">
        <v>215873</v>
      </c>
    </row>
    <row r="3234" spans="7:23" ht="12.75">
      <c r="G3234">
        <v>418084</v>
      </c>
      <c r="H3234" s="114" t="s">
        <v>5275</v>
      </c>
      <c r="I3234" s="114" t="s">
        <v>658</v>
      </c>
      <c r="L3234">
        <v>303622</v>
      </c>
      <c r="M3234" s="114" t="s">
        <v>2884</v>
      </c>
      <c r="N3234" s="114" t="s">
        <v>658</v>
      </c>
      <c r="V3234" s="114" t="s">
        <v>3317</v>
      </c>
      <c r="W3234">
        <v>24766</v>
      </c>
    </row>
    <row r="3235" spans="7:23" ht="12.75">
      <c r="G3235">
        <v>24697</v>
      </c>
      <c r="H3235" s="114" t="s">
        <v>3250</v>
      </c>
      <c r="I3235" s="114" t="s">
        <v>658</v>
      </c>
      <c r="L3235">
        <v>303625</v>
      </c>
      <c r="M3235" s="114" t="s">
        <v>370</v>
      </c>
      <c r="N3235" s="114" t="s">
        <v>677</v>
      </c>
      <c r="V3235" s="114" t="s">
        <v>3318</v>
      </c>
      <c r="W3235">
        <v>24767</v>
      </c>
    </row>
    <row r="3236" spans="7:23" ht="12.75">
      <c r="G3236">
        <v>24698</v>
      </c>
      <c r="H3236" s="114" t="s">
        <v>3251</v>
      </c>
      <c r="I3236" s="114" t="s">
        <v>658</v>
      </c>
      <c r="L3236">
        <v>303626</v>
      </c>
      <c r="M3236" s="114" t="s">
        <v>2883</v>
      </c>
      <c r="N3236" s="114" t="s">
        <v>658</v>
      </c>
      <c r="V3236" s="114" t="s">
        <v>3319</v>
      </c>
      <c r="W3236">
        <v>24768</v>
      </c>
    </row>
    <row r="3237" spans="7:23" ht="12.75">
      <c r="G3237">
        <v>24699</v>
      </c>
      <c r="H3237" s="114" t="s">
        <v>3252</v>
      </c>
      <c r="I3237" s="114" t="s">
        <v>658</v>
      </c>
      <c r="L3237">
        <v>303629</v>
      </c>
      <c r="M3237" s="114" t="s">
        <v>284</v>
      </c>
      <c r="N3237" s="114" t="s">
        <v>677</v>
      </c>
      <c r="V3237" s="114" t="s">
        <v>3320</v>
      </c>
      <c r="W3237">
        <v>24769</v>
      </c>
    </row>
    <row r="3238" spans="7:23" ht="12.75">
      <c r="G3238">
        <v>24700</v>
      </c>
      <c r="H3238" s="114" t="s">
        <v>3253</v>
      </c>
      <c r="I3238" s="114" t="s">
        <v>658</v>
      </c>
      <c r="L3238">
        <v>303630</v>
      </c>
      <c r="M3238" s="114" t="s">
        <v>2882</v>
      </c>
      <c r="N3238" s="114" t="s">
        <v>658</v>
      </c>
      <c r="V3238" s="114" t="s">
        <v>3321</v>
      </c>
      <c r="W3238">
        <v>24770</v>
      </c>
    </row>
    <row r="3239" spans="7:23" ht="12.75">
      <c r="G3239">
        <v>24701</v>
      </c>
      <c r="H3239" s="114" t="s">
        <v>3254</v>
      </c>
      <c r="I3239" s="114" t="s">
        <v>658</v>
      </c>
      <c r="L3239">
        <v>303633</v>
      </c>
      <c r="M3239" s="114" t="s">
        <v>366</v>
      </c>
      <c r="N3239" s="114" t="s">
        <v>677</v>
      </c>
      <c r="V3239" s="114" t="s">
        <v>3322</v>
      </c>
      <c r="W3239">
        <v>24771</v>
      </c>
    </row>
    <row r="3240" spans="7:23" ht="12.75">
      <c r="G3240">
        <v>24702</v>
      </c>
      <c r="H3240" s="114" t="s">
        <v>3255</v>
      </c>
      <c r="I3240" s="114" t="s">
        <v>658</v>
      </c>
      <c r="L3240">
        <v>303634</v>
      </c>
      <c r="M3240" s="114" t="s">
        <v>2881</v>
      </c>
      <c r="N3240" s="114" t="s">
        <v>658</v>
      </c>
      <c r="V3240" s="114" t="s">
        <v>5278</v>
      </c>
      <c r="W3240">
        <v>399281</v>
      </c>
    </row>
    <row r="3241" spans="7:23" ht="12.75">
      <c r="G3241">
        <v>24703</v>
      </c>
      <c r="H3241" s="114" t="s">
        <v>3256</v>
      </c>
      <c r="I3241" s="114" t="s">
        <v>658</v>
      </c>
      <c r="L3241">
        <v>303637</v>
      </c>
      <c r="M3241" s="114" t="s">
        <v>148</v>
      </c>
      <c r="N3241" s="114" t="s">
        <v>677</v>
      </c>
      <c r="V3241" s="114" t="s">
        <v>3323</v>
      </c>
      <c r="W3241">
        <v>24772</v>
      </c>
    </row>
    <row r="3242" spans="7:23" ht="12.75">
      <c r="G3242">
        <v>24704</v>
      </c>
      <c r="H3242" s="114" t="s">
        <v>3257</v>
      </c>
      <c r="I3242" s="114" t="s">
        <v>658</v>
      </c>
      <c r="L3242">
        <v>303638</v>
      </c>
      <c r="M3242" s="114" t="s">
        <v>2880</v>
      </c>
      <c r="N3242" s="114" t="s">
        <v>658</v>
      </c>
      <c r="V3242" s="114" t="s">
        <v>3324</v>
      </c>
      <c r="W3242">
        <v>24773</v>
      </c>
    </row>
    <row r="3243" spans="7:23" ht="12.75">
      <c r="G3243">
        <v>24705</v>
      </c>
      <c r="H3243" s="114" t="s">
        <v>3258</v>
      </c>
      <c r="I3243" s="114" t="s">
        <v>658</v>
      </c>
      <c r="L3243">
        <v>303641</v>
      </c>
      <c r="M3243" s="114" t="s">
        <v>379</v>
      </c>
      <c r="N3243" s="114" t="s">
        <v>677</v>
      </c>
      <c r="V3243" s="114" t="s">
        <v>3325</v>
      </c>
      <c r="W3243">
        <v>24774</v>
      </c>
    </row>
    <row r="3244" spans="7:23" ht="12.75">
      <c r="G3244">
        <v>24706</v>
      </c>
      <c r="H3244" s="114" t="s">
        <v>3259</v>
      </c>
      <c r="I3244" s="114" t="s">
        <v>658</v>
      </c>
      <c r="L3244">
        <v>303642</v>
      </c>
      <c r="M3244" s="114" t="s">
        <v>2878</v>
      </c>
      <c r="N3244" s="114" t="s">
        <v>658</v>
      </c>
      <c r="V3244" s="114" t="s">
        <v>3326</v>
      </c>
      <c r="W3244">
        <v>24775</v>
      </c>
    </row>
    <row r="3245" spans="7:23" ht="12.75">
      <c r="G3245">
        <v>24707</v>
      </c>
      <c r="H3245" s="114" t="s">
        <v>3260</v>
      </c>
      <c r="I3245" s="114" t="s">
        <v>658</v>
      </c>
      <c r="L3245">
        <v>303645</v>
      </c>
      <c r="M3245" s="114" t="s">
        <v>365</v>
      </c>
      <c r="N3245" s="114" t="s">
        <v>677</v>
      </c>
      <c r="V3245" s="114" t="s">
        <v>3327</v>
      </c>
      <c r="W3245">
        <v>24776</v>
      </c>
    </row>
    <row r="3246" spans="7:23" ht="12.75">
      <c r="G3246">
        <v>24708</v>
      </c>
      <c r="H3246" s="114" t="s">
        <v>3261</v>
      </c>
      <c r="I3246" s="114" t="s">
        <v>658</v>
      </c>
      <c r="L3246">
        <v>303646</v>
      </c>
      <c r="M3246" s="114" t="s">
        <v>2877</v>
      </c>
      <c r="N3246" s="114" t="s">
        <v>658</v>
      </c>
      <c r="V3246" s="114" t="s">
        <v>3328</v>
      </c>
      <c r="W3246">
        <v>24777</v>
      </c>
    </row>
    <row r="3247" spans="7:23" ht="12.75">
      <c r="G3247">
        <v>24709</v>
      </c>
      <c r="H3247" s="114" t="s">
        <v>3262</v>
      </c>
      <c r="I3247" s="114" t="s">
        <v>658</v>
      </c>
      <c r="L3247">
        <v>303649</v>
      </c>
      <c r="M3247" s="114" t="s">
        <v>147</v>
      </c>
      <c r="N3247" s="114" t="s">
        <v>677</v>
      </c>
      <c r="V3247" s="114" t="s">
        <v>3329</v>
      </c>
      <c r="W3247">
        <v>24778</v>
      </c>
    </row>
    <row r="3248" spans="7:23" ht="12.75">
      <c r="G3248">
        <v>24710</v>
      </c>
      <c r="H3248" s="114" t="s">
        <v>3263</v>
      </c>
      <c r="I3248" s="114" t="s">
        <v>658</v>
      </c>
      <c r="L3248">
        <v>303650</v>
      </c>
      <c r="M3248" s="114" t="s">
        <v>2876</v>
      </c>
      <c r="N3248" s="114" t="s">
        <v>658</v>
      </c>
      <c r="V3248" s="114" t="s">
        <v>3330</v>
      </c>
      <c r="W3248">
        <v>24779</v>
      </c>
    </row>
    <row r="3249" spans="7:23" ht="12.75">
      <c r="G3249">
        <v>24711</v>
      </c>
      <c r="H3249" s="114" t="s">
        <v>3264</v>
      </c>
      <c r="I3249" s="114" t="s">
        <v>658</v>
      </c>
      <c r="L3249">
        <v>303653</v>
      </c>
      <c r="M3249" s="114" t="s">
        <v>145</v>
      </c>
      <c r="N3249" s="114" t="s">
        <v>677</v>
      </c>
      <c r="V3249" s="114" t="s">
        <v>3331</v>
      </c>
      <c r="W3249">
        <v>24780</v>
      </c>
    </row>
    <row r="3250" spans="7:23" ht="12.75">
      <c r="G3250">
        <v>24712</v>
      </c>
      <c r="H3250" s="114" t="s">
        <v>3265</v>
      </c>
      <c r="I3250" s="114" t="s">
        <v>658</v>
      </c>
      <c r="L3250">
        <v>303654</v>
      </c>
      <c r="M3250" s="114" t="s">
        <v>2875</v>
      </c>
      <c r="N3250" s="114" t="s">
        <v>658</v>
      </c>
      <c r="V3250" s="114" t="s">
        <v>3332</v>
      </c>
      <c r="W3250">
        <v>24781</v>
      </c>
    </row>
    <row r="3251" spans="7:23" ht="12.75">
      <c r="G3251">
        <v>24713</v>
      </c>
      <c r="H3251" s="114" t="s">
        <v>3266</v>
      </c>
      <c r="I3251" s="114" t="s">
        <v>658</v>
      </c>
      <c r="L3251">
        <v>303657</v>
      </c>
      <c r="M3251" s="114" t="s">
        <v>143</v>
      </c>
      <c r="N3251" s="114" t="s">
        <v>677</v>
      </c>
      <c r="V3251" s="114" t="s">
        <v>3333</v>
      </c>
      <c r="W3251">
        <v>24782</v>
      </c>
    </row>
    <row r="3252" spans="7:23" ht="12.75">
      <c r="G3252">
        <v>24714</v>
      </c>
      <c r="H3252" s="114" t="s">
        <v>1309</v>
      </c>
      <c r="I3252" s="114" t="s">
        <v>658</v>
      </c>
      <c r="L3252">
        <v>303658</v>
      </c>
      <c r="M3252" s="114" t="s">
        <v>2897</v>
      </c>
      <c r="N3252" s="114" t="s">
        <v>658</v>
      </c>
      <c r="V3252" s="114" t="s">
        <v>3334</v>
      </c>
      <c r="W3252">
        <v>24783</v>
      </c>
    </row>
    <row r="3253" spans="7:23" ht="12.75">
      <c r="G3253">
        <v>24717</v>
      </c>
      <c r="H3253" s="114" t="s">
        <v>3267</v>
      </c>
      <c r="I3253" s="114" t="s">
        <v>658</v>
      </c>
      <c r="L3253">
        <v>303661</v>
      </c>
      <c r="M3253" s="114" t="s">
        <v>156</v>
      </c>
      <c r="N3253" s="114" t="s">
        <v>677</v>
      </c>
      <c r="V3253" s="114" t="s">
        <v>3335</v>
      </c>
      <c r="W3253">
        <v>24784</v>
      </c>
    </row>
    <row r="3254" spans="7:23" ht="12.75">
      <c r="G3254">
        <v>24718</v>
      </c>
      <c r="H3254" s="114" t="s">
        <v>3268</v>
      </c>
      <c r="I3254" s="114" t="s">
        <v>658</v>
      </c>
      <c r="L3254">
        <v>303662</v>
      </c>
      <c r="M3254" s="114" t="s">
        <v>2896</v>
      </c>
      <c r="N3254" s="114" t="s">
        <v>658</v>
      </c>
      <c r="V3254" s="114" t="s">
        <v>3336</v>
      </c>
      <c r="W3254">
        <v>24785</v>
      </c>
    </row>
    <row r="3255" spans="7:23" ht="12.75">
      <c r="G3255">
        <v>24719</v>
      </c>
      <c r="H3255" s="114" t="s">
        <v>3269</v>
      </c>
      <c r="I3255" s="114" t="s">
        <v>658</v>
      </c>
      <c r="L3255">
        <v>303665</v>
      </c>
      <c r="M3255" s="114" t="s">
        <v>154</v>
      </c>
      <c r="N3255" s="114" t="s">
        <v>677</v>
      </c>
      <c r="V3255" s="114" t="s">
        <v>3337</v>
      </c>
      <c r="W3255">
        <v>24786</v>
      </c>
    </row>
    <row r="3256" spans="7:23" ht="12.75">
      <c r="G3256">
        <v>24720</v>
      </c>
      <c r="H3256" s="114" t="s">
        <v>3270</v>
      </c>
      <c r="I3256" s="114" t="s">
        <v>658</v>
      </c>
      <c r="L3256">
        <v>303666</v>
      </c>
      <c r="M3256" s="114" t="s">
        <v>2895</v>
      </c>
      <c r="N3256" s="114" t="s">
        <v>658</v>
      </c>
      <c r="V3256" s="114" t="s">
        <v>3338</v>
      </c>
      <c r="W3256">
        <v>24787</v>
      </c>
    </row>
    <row r="3257" spans="7:23" ht="12.75">
      <c r="G3257">
        <v>24721</v>
      </c>
      <c r="H3257" s="114" t="s">
        <v>3271</v>
      </c>
      <c r="I3257" s="114" t="s">
        <v>658</v>
      </c>
      <c r="L3257">
        <v>303669</v>
      </c>
      <c r="M3257" s="114" t="s">
        <v>152</v>
      </c>
      <c r="N3257" s="114" t="s">
        <v>677</v>
      </c>
      <c r="V3257" s="114" t="s">
        <v>3339</v>
      </c>
      <c r="W3257">
        <v>24788</v>
      </c>
    </row>
    <row r="3258" spans="7:23" ht="12.75">
      <c r="G3258">
        <v>419670</v>
      </c>
      <c r="H3258" s="114" t="s">
        <v>5276</v>
      </c>
      <c r="I3258" s="114" t="s">
        <v>658</v>
      </c>
      <c r="L3258">
        <v>303670</v>
      </c>
      <c r="M3258" s="114" t="s">
        <v>2894</v>
      </c>
      <c r="N3258" s="114" t="s">
        <v>658</v>
      </c>
      <c r="V3258" s="114" t="s">
        <v>3340</v>
      </c>
      <c r="W3258">
        <v>24789</v>
      </c>
    </row>
    <row r="3259" spans="7:23" ht="12.75">
      <c r="G3259">
        <v>24723</v>
      </c>
      <c r="H3259" s="114" t="s">
        <v>3272</v>
      </c>
      <c r="I3259" s="114" t="s">
        <v>658</v>
      </c>
      <c r="L3259">
        <v>303673</v>
      </c>
      <c r="M3259" s="114" t="s">
        <v>150</v>
      </c>
      <c r="N3259" s="114" t="s">
        <v>677</v>
      </c>
      <c r="V3259" s="114" t="s">
        <v>3341</v>
      </c>
      <c r="W3259">
        <v>24790</v>
      </c>
    </row>
    <row r="3260" spans="7:23" ht="12.75">
      <c r="G3260">
        <v>24724</v>
      </c>
      <c r="H3260" s="114" t="s">
        <v>3273</v>
      </c>
      <c r="I3260" s="114" t="s">
        <v>658</v>
      </c>
      <c r="L3260">
        <v>303674</v>
      </c>
      <c r="M3260" s="114" t="s">
        <v>2921</v>
      </c>
      <c r="N3260" s="114" t="s">
        <v>658</v>
      </c>
      <c r="V3260" s="114" t="s">
        <v>3342</v>
      </c>
      <c r="W3260">
        <v>24791</v>
      </c>
    </row>
    <row r="3261" spans="7:23" ht="12.75">
      <c r="G3261">
        <v>24725</v>
      </c>
      <c r="H3261" s="114" t="s">
        <v>3274</v>
      </c>
      <c r="I3261" s="114" t="s">
        <v>658</v>
      </c>
      <c r="L3261">
        <v>303677</v>
      </c>
      <c r="M3261" s="114" t="s">
        <v>176</v>
      </c>
      <c r="N3261" s="114" t="s">
        <v>677</v>
      </c>
      <c r="V3261" s="114" t="s">
        <v>3343</v>
      </c>
      <c r="W3261">
        <v>24792</v>
      </c>
    </row>
    <row r="3262" spans="7:23" ht="12.75">
      <c r="G3262">
        <v>24726</v>
      </c>
      <c r="H3262" s="114" t="s">
        <v>3275</v>
      </c>
      <c r="I3262" s="114" t="s">
        <v>658</v>
      </c>
      <c r="L3262">
        <v>303678</v>
      </c>
      <c r="M3262" s="114" t="s">
        <v>2920</v>
      </c>
      <c r="N3262" s="114" t="s">
        <v>658</v>
      </c>
      <c r="V3262" s="114" t="s">
        <v>5279</v>
      </c>
      <c r="W3262">
        <v>399285</v>
      </c>
    </row>
    <row r="3263" spans="7:23" ht="12.75">
      <c r="G3263">
        <v>24727</v>
      </c>
      <c r="H3263" s="114" t="s">
        <v>3276</v>
      </c>
      <c r="I3263" s="114" t="s">
        <v>658</v>
      </c>
      <c r="L3263">
        <v>303681</v>
      </c>
      <c r="M3263" s="114" t="s">
        <v>174</v>
      </c>
      <c r="N3263" s="114" t="s">
        <v>677</v>
      </c>
      <c r="V3263" s="114" t="s">
        <v>3344</v>
      </c>
      <c r="W3263">
        <v>24793</v>
      </c>
    </row>
    <row r="3264" spans="7:23" ht="12.75">
      <c r="G3264">
        <v>24728</v>
      </c>
      <c r="H3264" s="114" t="s">
        <v>3277</v>
      </c>
      <c r="I3264" s="114" t="s">
        <v>658</v>
      </c>
      <c r="L3264">
        <v>303682</v>
      </c>
      <c r="M3264" s="114" t="s">
        <v>2919</v>
      </c>
      <c r="N3264" s="114" t="s">
        <v>658</v>
      </c>
      <c r="V3264" s="114" t="s">
        <v>3345</v>
      </c>
      <c r="W3264">
        <v>24794</v>
      </c>
    </row>
    <row r="3265" spans="7:23" ht="12.75">
      <c r="G3265">
        <v>24729</v>
      </c>
      <c r="H3265" s="114" t="s">
        <v>3278</v>
      </c>
      <c r="I3265" s="114" t="s">
        <v>658</v>
      </c>
      <c r="L3265">
        <v>303685</v>
      </c>
      <c r="M3265" s="114" t="s">
        <v>172</v>
      </c>
      <c r="N3265" s="114" t="s">
        <v>677</v>
      </c>
      <c r="V3265" s="114" t="s">
        <v>3346</v>
      </c>
      <c r="W3265">
        <v>24795</v>
      </c>
    </row>
    <row r="3266" spans="7:23" ht="12.75">
      <c r="G3266">
        <v>24730</v>
      </c>
      <c r="H3266" s="114" t="s">
        <v>3279</v>
      </c>
      <c r="I3266" s="114" t="s">
        <v>658</v>
      </c>
      <c r="L3266">
        <v>303686</v>
      </c>
      <c r="M3266" s="114" t="s">
        <v>2918</v>
      </c>
      <c r="N3266" s="114" t="s">
        <v>658</v>
      </c>
      <c r="V3266" s="114" t="s">
        <v>3347</v>
      </c>
      <c r="W3266">
        <v>24796</v>
      </c>
    </row>
    <row r="3267" spans="7:23" ht="12.75">
      <c r="G3267">
        <v>205913</v>
      </c>
      <c r="H3267" s="114" t="s">
        <v>3280</v>
      </c>
      <c r="I3267" s="114" t="s">
        <v>658</v>
      </c>
      <c r="L3267">
        <v>303689</v>
      </c>
      <c r="M3267" s="114" t="s">
        <v>170</v>
      </c>
      <c r="N3267" s="114" t="s">
        <v>677</v>
      </c>
      <c r="V3267" s="114" t="s">
        <v>3348</v>
      </c>
      <c r="W3267">
        <v>24797</v>
      </c>
    </row>
    <row r="3268" spans="7:23" ht="12.75">
      <c r="G3268">
        <v>24731</v>
      </c>
      <c r="H3268" s="114" t="s">
        <v>3281</v>
      </c>
      <c r="I3268" s="114" t="s">
        <v>658</v>
      </c>
      <c r="L3268">
        <v>303690</v>
      </c>
      <c r="M3268" s="114" t="s">
        <v>2917</v>
      </c>
      <c r="N3268" s="114" t="s">
        <v>658</v>
      </c>
      <c r="V3268" s="114" t="s">
        <v>3349</v>
      </c>
      <c r="W3268">
        <v>24798</v>
      </c>
    </row>
    <row r="3269" spans="7:23" ht="12.75">
      <c r="G3269">
        <v>24732</v>
      </c>
      <c r="H3269" s="114" t="s">
        <v>3282</v>
      </c>
      <c r="I3269" s="114" t="s">
        <v>658</v>
      </c>
      <c r="L3269">
        <v>303693</v>
      </c>
      <c r="M3269" s="114" t="s">
        <v>168</v>
      </c>
      <c r="N3269" s="114" t="s">
        <v>677</v>
      </c>
      <c r="V3269" s="114" t="s">
        <v>3350</v>
      </c>
      <c r="W3269">
        <v>24799</v>
      </c>
    </row>
    <row r="3270" spans="7:23" ht="12.75">
      <c r="G3270">
        <v>24733</v>
      </c>
      <c r="H3270" s="114" t="s">
        <v>3283</v>
      </c>
      <c r="I3270" s="114" t="s">
        <v>658</v>
      </c>
      <c r="L3270">
        <v>303694</v>
      </c>
      <c r="M3270" s="114" t="s">
        <v>2916</v>
      </c>
      <c r="N3270" s="114" t="s">
        <v>658</v>
      </c>
      <c r="V3270" s="114" t="s">
        <v>3351</v>
      </c>
      <c r="W3270">
        <v>24800</v>
      </c>
    </row>
    <row r="3271" spans="7:23" ht="12.75">
      <c r="G3271">
        <v>24734</v>
      </c>
      <c r="H3271" s="114" t="s">
        <v>3284</v>
      </c>
      <c r="I3271" s="114" t="s">
        <v>658</v>
      </c>
      <c r="L3271">
        <v>303697</v>
      </c>
      <c r="M3271" s="114" t="s">
        <v>166</v>
      </c>
      <c r="N3271" s="114" t="s">
        <v>677</v>
      </c>
      <c r="V3271" s="114" t="s">
        <v>3352</v>
      </c>
      <c r="W3271">
        <v>24801</v>
      </c>
    </row>
    <row r="3272" spans="7:23" ht="12.75">
      <c r="G3272">
        <v>24735</v>
      </c>
      <c r="H3272" s="114" t="s">
        <v>3285</v>
      </c>
      <c r="I3272" s="114" t="s">
        <v>658</v>
      </c>
      <c r="L3272">
        <v>303698</v>
      </c>
      <c r="M3272" s="114" t="s">
        <v>2915</v>
      </c>
      <c r="N3272" s="114" t="s">
        <v>658</v>
      </c>
      <c r="V3272" s="114" t="s">
        <v>3353</v>
      </c>
      <c r="W3272">
        <v>24802</v>
      </c>
    </row>
    <row r="3273" spans="7:23" ht="12.75">
      <c r="G3273">
        <v>24736</v>
      </c>
      <c r="H3273" s="114" t="s">
        <v>3286</v>
      </c>
      <c r="I3273" s="114" t="s">
        <v>658</v>
      </c>
      <c r="L3273">
        <v>303701</v>
      </c>
      <c r="M3273" s="114" t="s">
        <v>1055</v>
      </c>
      <c r="N3273" s="114" t="s">
        <v>677</v>
      </c>
      <c r="V3273" s="114" t="s">
        <v>3354</v>
      </c>
      <c r="W3273">
        <v>24803</v>
      </c>
    </row>
    <row r="3274" spans="7:23" ht="12.75">
      <c r="G3274">
        <v>24737</v>
      </c>
      <c r="H3274" s="114" t="s">
        <v>3287</v>
      </c>
      <c r="I3274" s="114" t="s">
        <v>658</v>
      </c>
      <c r="L3274">
        <v>303702</v>
      </c>
      <c r="M3274" s="114" t="s">
        <v>2914</v>
      </c>
      <c r="N3274" s="114" t="s">
        <v>658</v>
      </c>
      <c r="V3274" s="114" t="s">
        <v>3355</v>
      </c>
      <c r="W3274">
        <v>24804</v>
      </c>
    </row>
    <row r="3275" spans="7:23" ht="12.75">
      <c r="G3275">
        <v>24738</v>
      </c>
      <c r="H3275" s="114" t="s">
        <v>3288</v>
      </c>
      <c r="I3275" s="114" t="s">
        <v>658</v>
      </c>
      <c r="L3275">
        <v>303705</v>
      </c>
      <c r="M3275" s="114" t="s">
        <v>1054</v>
      </c>
      <c r="N3275" s="114" t="s">
        <v>677</v>
      </c>
      <c r="V3275" s="114" t="s">
        <v>3356</v>
      </c>
      <c r="W3275">
        <v>24805</v>
      </c>
    </row>
    <row r="3276" spans="7:23" ht="12.75">
      <c r="G3276">
        <v>24739</v>
      </c>
      <c r="H3276" s="114" t="s">
        <v>3289</v>
      </c>
      <c r="I3276" s="114" t="s">
        <v>658</v>
      </c>
      <c r="L3276">
        <v>303706</v>
      </c>
      <c r="M3276" s="114" t="s">
        <v>2913</v>
      </c>
      <c r="N3276" s="114" t="s">
        <v>658</v>
      </c>
      <c r="V3276" s="114" t="s">
        <v>4827</v>
      </c>
      <c r="W3276">
        <v>359273</v>
      </c>
    </row>
    <row r="3277" spans="7:23" ht="12.75">
      <c r="G3277">
        <v>24740</v>
      </c>
      <c r="H3277" s="114" t="s">
        <v>3290</v>
      </c>
      <c r="I3277" s="114" t="s">
        <v>658</v>
      </c>
      <c r="L3277">
        <v>303709</v>
      </c>
      <c r="M3277" s="114" t="s">
        <v>388</v>
      </c>
      <c r="N3277" s="114" t="s">
        <v>677</v>
      </c>
      <c r="V3277" s="114" t="s">
        <v>3357</v>
      </c>
      <c r="W3277">
        <v>24806</v>
      </c>
    </row>
    <row r="3278" spans="7:23" ht="12.75">
      <c r="G3278">
        <v>24741</v>
      </c>
      <c r="H3278" s="114" t="s">
        <v>3291</v>
      </c>
      <c r="I3278" s="114" t="s">
        <v>658</v>
      </c>
      <c r="L3278">
        <v>303710</v>
      </c>
      <c r="M3278" s="114" t="s">
        <v>2912</v>
      </c>
      <c r="N3278" s="114" t="s">
        <v>658</v>
      </c>
      <c r="V3278" s="114" t="s">
        <v>3358</v>
      </c>
      <c r="W3278">
        <v>24807</v>
      </c>
    </row>
    <row r="3279" spans="7:23" ht="12.75">
      <c r="G3279">
        <v>24742</v>
      </c>
      <c r="H3279" s="114" t="s">
        <v>3292</v>
      </c>
      <c r="I3279" s="114" t="s">
        <v>658</v>
      </c>
      <c r="L3279">
        <v>303713</v>
      </c>
      <c r="M3279" s="114" t="s">
        <v>1053</v>
      </c>
      <c r="N3279" s="114" t="s">
        <v>677</v>
      </c>
      <c r="V3279" s="114" t="s">
        <v>3359</v>
      </c>
      <c r="W3279">
        <v>24808</v>
      </c>
    </row>
    <row r="3280" spans="7:23" ht="12.75">
      <c r="G3280">
        <v>24743</v>
      </c>
      <c r="H3280" s="114" t="s">
        <v>3293</v>
      </c>
      <c r="I3280" s="114" t="s">
        <v>658</v>
      </c>
      <c r="L3280">
        <v>303714</v>
      </c>
      <c r="M3280" s="114" t="s">
        <v>2911</v>
      </c>
      <c r="N3280" s="114" t="s">
        <v>658</v>
      </c>
      <c r="V3280" s="114" t="s">
        <v>3360</v>
      </c>
      <c r="W3280">
        <v>24809</v>
      </c>
    </row>
    <row r="3281" spans="7:23" ht="12.75">
      <c r="G3281">
        <v>24744</v>
      </c>
      <c r="H3281" s="114" t="s">
        <v>3294</v>
      </c>
      <c r="I3281" s="114" t="s">
        <v>658</v>
      </c>
      <c r="L3281">
        <v>303717</v>
      </c>
      <c r="M3281" s="114" t="s">
        <v>164</v>
      </c>
      <c r="N3281" s="114" t="s">
        <v>677</v>
      </c>
      <c r="V3281" s="114" t="s">
        <v>3361</v>
      </c>
      <c r="W3281">
        <v>24810</v>
      </c>
    </row>
    <row r="3282" spans="7:23" ht="12.75">
      <c r="G3282">
        <v>24745</v>
      </c>
      <c r="H3282" s="114" t="s">
        <v>3295</v>
      </c>
      <c r="I3282" s="114" t="s">
        <v>658</v>
      </c>
      <c r="L3282">
        <v>303718</v>
      </c>
      <c r="M3282" s="114" t="s">
        <v>2910</v>
      </c>
      <c r="N3282" s="114" t="s">
        <v>658</v>
      </c>
      <c r="V3282" s="114" t="s">
        <v>3362</v>
      </c>
      <c r="W3282">
        <v>24811</v>
      </c>
    </row>
    <row r="3283" spans="7:23" ht="12.75">
      <c r="G3283">
        <v>24746</v>
      </c>
      <c r="H3283" s="114" t="s">
        <v>3296</v>
      </c>
      <c r="I3283" s="114" t="s">
        <v>658</v>
      </c>
      <c r="L3283">
        <v>303721</v>
      </c>
      <c r="M3283" s="114" t="s">
        <v>267</v>
      </c>
      <c r="N3283" s="114" t="s">
        <v>677</v>
      </c>
      <c r="V3283" s="114" t="s">
        <v>3363</v>
      </c>
      <c r="W3283">
        <v>24812</v>
      </c>
    </row>
    <row r="3284" spans="7:23" ht="12.75">
      <c r="G3284">
        <v>24747</v>
      </c>
      <c r="H3284" s="114" t="s">
        <v>3297</v>
      </c>
      <c r="I3284" s="114" t="s">
        <v>658</v>
      </c>
      <c r="L3284">
        <v>303722</v>
      </c>
      <c r="M3284" s="114" t="s">
        <v>2909</v>
      </c>
      <c r="N3284" s="114" t="s">
        <v>658</v>
      </c>
      <c r="V3284" s="114" t="s">
        <v>3364</v>
      </c>
      <c r="W3284">
        <v>24813</v>
      </c>
    </row>
    <row r="3285" spans="7:23" ht="12.75">
      <c r="G3285">
        <v>24748</v>
      </c>
      <c r="H3285" s="114" t="s">
        <v>3298</v>
      </c>
      <c r="I3285" s="114" t="s">
        <v>658</v>
      </c>
      <c r="L3285">
        <v>303725</v>
      </c>
      <c r="M3285" s="114" t="s">
        <v>162</v>
      </c>
      <c r="N3285" s="114" t="s">
        <v>677</v>
      </c>
      <c r="V3285" s="114" t="s">
        <v>3365</v>
      </c>
      <c r="W3285">
        <v>24814</v>
      </c>
    </row>
    <row r="3286" spans="7:23" ht="12.75">
      <c r="G3286">
        <v>24749</v>
      </c>
      <c r="H3286" s="114" t="s">
        <v>3299</v>
      </c>
      <c r="I3286" s="114" t="s">
        <v>658</v>
      </c>
      <c r="L3286">
        <v>303726</v>
      </c>
      <c r="M3286" s="114" t="s">
        <v>2908</v>
      </c>
      <c r="N3286" s="114" t="s">
        <v>658</v>
      </c>
      <c r="V3286" s="114" t="s">
        <v>3366</v>
      </c>
      <c r="W3286">
        <v>24815</v>
      </c>
    </row>
    <row r="3287" spans="7:23" ht="12.75">
      <c r="G3287">
        <v>24750</v>
      </c>
      <c r="H3287" s="114" t="s">
        <v>3300</v>
      </c>
      <c r="I3287" s="114" t="s">
        <v>658</v>
      </c>
      <c r="L3287">
        <v>303729</v>
      </c>
      <c r="M3287" s="114" t="s">
        <v>342</v>
      </c>
      <c r="N3287" s="114" t="s">
        <v>677</v>
      </c>
      <c r="V3287" s="114" t="s">
        <v>3367</v>
      </c>
      <c r="W3287">
        <v>24816</v>
      </c>
    </row>
    <row r="3288" spans="7:23" ht="12.75">
      <c r="G3288">
        <v>24751</v>
      </c>
      <c r="H3288" s="114" t="s">
        <v>3301</v>
      </c>
      <c r="I3288" s="114" t="s">
        <v>658</v>
      </c>
      <c r="L3288">
        <v>303730</v>
      </c>
      <c r="M3288" s="114" t="s">
        <v>2907</v>
      </c>
      <c r="N3288" s="114" t="s">
        <v>658</v>
      </c>
      <c r="V3288" s="114" t="s">
        <v>3368</v>
      </c>
      <c r="W3288">
        <v>24817</v>
      </c>
    </row>
    <row r="3289" spans="7:23" ht="12.75">
      <c r="G3289">
        <v>24752</v>
      </c>
      <c r="H3289" s="114" t="s">
        <v>3302</v>
      </c>
      <c r="I3289" s="114" t="s">
        <v>658</v>
      </c>
      <c r="L3289">
        <v>303733</v>
      </c>
      <c r="M3289" s="114" t="s">
        <v>515</v>
      </c>
      <c r="N3289" s="114" t="s">
        <v>677</v>
      </c>
      <c r="V3289" s="114" t="s">
        <v>3369</v>
      </c>
      <c r="W3289">
        <v>24818</v>
      </c>
    </row>
    <row r="3290" spans="7:23" ht="12.75">
      <c r="G3290">
        <v>24753</v>
      </c>
      <c r="H3290" s="114" t="s">
        <v>3303</v>
      </c>
      <c r="I3290" s="114" t="s">
        <v>658</v>
      </c>
      <c r="L3290">
        <v>303734</v>
      </c>
      <c r="M3290" s="114" t="s">
        <v>2906</v>
      </c>
      <c r="N3290" s="114" t="s">
        <v>658</v>
      </c>
      <c r="V3290" s="114" t="s">
        <v>3370</v>
      </c>
      <c r="W3290">
        <v>24819</v>
      </c>
    </row>
    <row r="3291" spans="7:23" ht="12.75">
      <c r="G3291">
        <v>24754</v>
      </c>
      <c r="H3291" s="114" t="s">
        <v>3304</v>
      </c>
      <c r="I3291" s="114" t="s">
        <v>658</v>
      </c>
      <c r="L3291">
        <v>303737</v>
      </c>
      <c r="M3291" s="114" t="s">
        <v>160</v>
      </c>
      <c r="N3291" s="114" t="s">
        <v>677</v>
      </c>
      <c r="V3291" s="114" t="s">
        <v>3371</v>
      </c>
      <c r="W3291">
        <v>24820</v>
      </c>
    </row>
    <row r="3292" spans="7:23" ht="12.75">
      <c r="G3292">
        <v>24755</v>
      </c>
      <c r="H3292" s="114" t="s">
        <v>3305</v>
      </c>
      <c r="I3292" s="114" t="s">
        <v>658</v>
      </c>
      <c r="L3292">
        <v>303738</v>
      </c>
      <c r="M3292" s="114" t="s">
        <v>2905</v>
      </c>
      <c r="N3292" s="114" t="s">
        <v>658</v>
      </c>
      <c r="V3292" s="114" t="s">
        <v>3372</v>
      </c>
      <c r="W3292">
        <v>24821</v>
      </c>
    </row>
    <row r="3293" spans="7:23" ht="12.75">
      <c r="G3293">
        <v>24756</v>
      </c>
      <c r="H3293" s="114" t="s">
        <v>3306</v>
      </c>
      <c r="I3293" s="114" t="s">
        <v>658</v>
      </c>
      <c r="L3293">
        <v>303741</v>
      </c>
      <c r="M3293" s="114" t="s">
        <v>1052</v>
      </c>
      <c r="N3293" s="114" t="s">
        <v>677</v>
      </c>
      <c r="V3293" s="114" t="s">
        <v>3373</v>
      </c>
      <c r="W3293">
        <v>24822</v>
      </c>
    </row>
    <row r="3294" spans="7:23" ht="12.75">
      <c r="G3294">
        <v>412276</v>
      </c>
      <c r="H3294" s="114" t="s">
        <v>5277</v>
      </c>
      <c r="I3294" s="114" t="s">
        <v>658</v>
      </c>
      <c r="L3294">
        <v>303742</v>
      </c>
      <c r="M3294" s="114" t="s">
        <v>2904</v>
      </c>
      <c r="N3294" s="114" t="s">
        <v>658</v>
      </c>
      <c r="V3294" s="114" t="s">
        <v>3374</v>
      </c>
      <c r="W3294">
        <v>24823</v>
      </c>
    </row>
    <row r="3295" spans="7:23" ht="12.75">
      <c r="G3295">
        <v>24757</v>
      </c>
      <c r="H3295" s="114" t="s">
        <v>3307</v>
      </c>
      <c r="I3295" s="114" t="s">
        <v>658</v>
      </c>
      <c r="L3295">
        <v>303745</v>
      </c>
      <c r="M3295" s="114" t="s">
        <v>15</v>
      </c>
      <c r="N3295" s="114" t="s">
        <v>677</v>
      </c>
      <c r="V3295" s="114" t="s">
        <v>3375</v>
      </c>
      <c r="W3295">
        <v>24824</v>
      </c>
    </row>
    <row r="3296" spans="7:23" ht="12.75">
      <c r="G3296">
        <v>24758</v>
      </c>
      <c r="H3296" s="114" t="s">
        <v>3308</v>
      </c>
      <c r="I3296" s="114" t="s">
        <v>658</v>
      </c>
      <c r="L3296">
        <v>303746</v>
      </c>
      <c r="M3296" s="114" t="s">
        <v>2903</v>
      </c>
      <c r="N3296" s="114" t="s">
        <v>658</v>
      </c>
      <c r="V3296" s="114" t="s">
        <v>3376</v>
      </c>
      <c r="W3296">
        <v>24825</v>
      </c>
    </row>
    <row r="3297" spans="7:23" ht="12.75">
      <c r="G3297">
        <v>24759</v>
      </c>
      <c r="H3297" s="114" t="s">
        <v>3309</v>
      </c>
      <c r="I3297" s="114" t="s">
        <v>658</v>
      </c>
      <c r="L3297">
        <v>303749</v>
      </c>
      <c r="M3297" s="114" t="s">
        <v>311</v>
      </c>
      <c r="N3297" s="114" t="s">
        <v>677</v>
      </c>
      <c r="V3297" s="114" t="s">
        <v>5280</v>
      </c>
      <c r="W3297">
        <v>398070</v>
      </c>
    </row>
    <row r="3298" spans="7:23" ht="12.75">
      <c r="G3298">
        <v>24760</v>
      </c>
      <c r="H3298" s="114" t="s">
        <v>3310</v>
      </c>
      <c r="I3298" s="114" t="s">
        <v>658</v>
      </c>
      <c r="L3298">
        <v>303750</v>
      </c>
      <c r="M3298" s="114" t="s">
        <v>2902</v>
      </c>
      <c r="N3298" s="114" t="s">
        <v>658</v>
      </c>
      <c r="V3298" s="114" t="s">
        <v>3377</v>
      </c>
      <c r="W3298">
        <v>24826</v>
      </c>
    </row>
    <row r="3299" spans="7:23" ht="12.75">
      <c r="G3299">
        <v>24761</v>
      </c>
      <c r="H3299" s="114" t="s">
        <v>3311</v>
      </c>
      <c r="I3299" s="114" t="s">
        <v>658</v>
      </c>
      <c r="L3299">
        <v>303753</v>
      </c>
      <c r="M3299" s="114" t="s">
        <v>261</v>
      </c>
      <c r="N3299" s="114" t="s">
        <v>677</v>
      </c>
      <c r="V3299" s="114" t="s">
        <v>3378</v>
      </c>
      <c r="W3299">
        <v>24827</v>
      </c>
    </row>
    <row r="3300" spans="7:23" ht="12.75">
      <c r="G3300">
        <v>24762</v>
      </c>
      <c r="H3300" s="114" t="s">
        <v>3312</v>
      </c>
      <c r="I3300" s="114" t="s">
        <v>658</v>
      </c>
      <c r="L3300">
        <v>303754</v>
      </c>
      <c r="M3300" s="114" t="s">
        <v>2901</v>
      </c>
      <c r="N3300" s="114" t="s">
        <v>658</v>
      </c>
      <c r="V3300" s="114" t="s">
        <v>3379</v>
      </c>
      <c r="W3300">
        <v>24828</v>
      </c>
    </row>
    <row r="3301" spans="7:23" ht="12.75">
      <c r="G3301">
        <v>24763</v>
      </c>
      <c r="H3301" s="114" t="s">
        <v>3313</v>
      </c>
      <c r="I3301" s="114" t="s">
        <v>658</v>
      </c>
      <c r="L3301">
        <v>303757</v>
      </c>
      <c r="M3301" s="114" t="s">
        <v>265</v>
      </c>
      <c r="N3301" s="114" t="s">
        <v>677</v>
      </c>
      <c r="V3301" s="114" t="s">
        <v>3380</v>
      </c>
      <c r="W3301">
        <v>24829</v>
      </c>
    </row>
    <row r="3302" spans="7:23" ht="12.75">
      <c r="G3302">
        <v>24764</v>
      </c>
      <c r="H3302" s="114" t="s">
        <v>3314</v>
      </c>
      <c r="I3302" s="114" t="s">
        <v>658</v>
      </c>
      <c r="L3302">
        <v>303758</v>
      </c>
      <c r="M3302" s="114" t="s">
        <v>2900</v>
      </c>
      <c r="N3302" s="114" t="s">
        <v>658</v>
      </c>
      <c r="V3302" s="114" t="s">
        <v>3381</v>
      </c>
      <c r="W3302">
        <v>24830</v>
      </c>
    </row>
    <row r="3303" spans="7:23" ht="12.75">
      <c r="G3303">
        <v>24765</v>
      </c>
      <c r="H3303" s="114" t="s">
        <v>3315</v>
      </c>
      <c r="I3303" s="114" t="s">
        <v>658</v>
      </c>
      <c r="L3303">
        <v>303761</v>
      </c>
      <c r="M3303" s="114" t="s">
        <v>1051</v>
      </c>
      <c r="N3303" s="114" t="s">
        <v>677</v>
      </c>
      <c r="V3303" s="114" t="s">
        <v>3382</v>
      </c>
      <c r="W3303">
        <v>24831</v>
      </c>
    </row>
    <row r="3304" spans="7:23" ht="12.75">
      <c r="G3304">
        <v>215873</v>
      </c>
      <c r="H3304" s="114" t="s">
        <v>3316</v>
      </c>
      <c r="I3304" s="114" t="s">
        <v>658</v>
      </c>
      <c r="L3304">
        <v>303762</v>
      </c>
      <c r="M3304" s="114" t="s">
        <v>2899</v>
      </c>
      <c r="N3304" s="114" t="s">
        <v>658</v>
      </c>
      <c r="V3304" s="114" t="s">
        <v>3383</v>
      </c>
      <c r="W3304">
        <v>24832</v>
      </c>
    </row>
    <row r="3305" spans="7:23" ht="12.75">
      <c r="G3305">
        <v>24766</v>
      </c>
      <c r="H3305" s="114" t="s">
        <v>3317</v>
      </c>
      <c r="I3305" s="114" t="s">
        <v>658</v>
      </c>
      <c r="L3305">
        <v>303765</v>
      </c>
      <c r="M3305" s="114" t="s">
        <v>158</v>
      </c>
      <c r="N3305" s="114" t="s">
        <v>677</v>
      </c>
      <c r="V3305" s="114" t="s">
        <v>3384</v>
      </c>
      <c r="W3305">
        <v>24833</v>
      </c>
    </row>
    <row r="3306" spans="7:23" ht="12.75">
      <c r="G3306">
        <v>24767</v>
      </c>
      <c r="H3306" s="114" t="s">
        <v>3318</v>
      </c>
      <c r="I3306" s="114" t="s">
        <v>658</v>
      </c>
      <c r="L3306">
        <v>303766</v>
      </c>
      <c r="M3306" s="114" t="s">
        <v>2898</v>
      </c>
      <c r="N3306" s="114" t="s">
        <v>658</v>
      </c>
      <c r="V3306" s="114" t="s">
        <v>3385</v>
      </c>
      <c r="W3306">
        <v>24834</v>
      </c>
    </row>
    <row r="3307" spans="7:23" ht="12.75">
      <c r="G3307">
        <v>24768</v>
      </c>
      <c r="H3307" s="114" t="s">
        <v>3319</v>
      </c>
      <c r="I3307" s="114" t="s">
        <v>658</v>
      </c>
      <c r="L3307">
        <v>303769</v>
      </c>
      <c r="M3307" s="114" t="s">
        <v>487</v>
      </c>
      <c r="N3307" s="114" t="s">
        <v>677</v>
      </c>
      <c r="V3307" s="114" t="s">
        <v>3386</v>
      </c>
      <c r="W3307">
        <v>24835</v>
      </c>
    </row>
    <row r="3308" spans="7:23" ht="12.75">
      <c r="G3308">
        <v>24769</v>
      </c>
      <c r="H3308" s="114" t="s">
        <v>3320</v>
      </c>
      <c r="I3308" s="114" t="s">
        <v>658</v>
      </c>
      <c r="L3308">
        <v>303770</v>
      </c>
      <c r="M3308" s="114" t="s">
        <v>2937</v>
      </c>
      <c r="N3308" s="114" t="s">
        <v>658</v>
      </c>
      <c r="V3308" s="114" t="s">
        <v>3387</v>
      </c>
      <c r="W3308">
        <v>24836</v>
      </c>
    </row>
    <row r="3309" spans="7:23" ht="12.75">
      <c r="G3309">
        <v>24770</v>
      </c>
      <c r="H3309" s="114" t="s">
        <v>3321</v>
      </c>
      <c r="I3309" s="114" t="s">
        <v>658</v>
      </c>
      <c r="L3309">
        <v>303773</v>
      </c>
      <c r="M3309" s="114" t="s">
        <v>186</v>
      </c>
      <c r="N3309" s="114" t="s">
        <v>677</v>
      </c>
      <c r="V3309" s="114" t="s">
        <v>3388</v>
      </c>
      <c r="W3309">
        <v>24837</v>
      </c>
    </row>
    <row r="3310" spans="7:23" ht="12.75">
      <c r="G3310">
        <v>24771</v>
      </c>
      <c r="H3310" s="114" t="s">
        <v>3322</v>
      </c>
      <c r="I3310" s="114" t="s">
        <v>658</v>
      </c>
      <c r="L3310">
        <v>303774</v>
      </c>
      <c r="M3310" s="114" t="s">
        <v>2936</v>
      </c>
      <c r="N3310" s="114" t="s">
        <v>658</v>
      </c>
      <c r="V3310" s="114" t="s">
        <v>3389</v>
      </c>
      <c r="W3310">
        <v>24838</v>
      </c>
    </row>
    <row r="3311" spans="7:23" ht="12.75">
      <c r="G3311">
        <v>399281</v>
      </c>
      <c r="H3311" s="114" t="s">
        <v>5278</v>
      </c>
      <c r="I3311" s="114" t="s">
        <v>658</v>
      </c>
      <c r="L3311">
        <v>303777</v>
      </c>
      <c r="M3311" s="114" t="s">
        <v>1060</v>
      </c>
      <c r="N3311" s="114" t="s">
        <v>677</v>
      </c>
      <c r="V3311" s="114" t="s">
        <v>3390</v>
      </c>
      <c r="W3311">
        <v>24839</v>
      </c>
    </row>
    <row r="3312" spans="7:23" ht="12.75">
      <c r="G3312">
        <v>24772</v>
      </c>
      <c r="H3312" s="114" t="s">
        <v>3323</v>
      </c>
      <c r="I3312" s="114" t="s">
        <v>658</v>
      </c>
      <c r="L3312">
        <v>303778</v>
      </c>
      <c r="M3312" s="114" t="s">
        <v>2935</v>
      </c>
      <c r="N3312" s="114" t="s">
        <v>658</v>
      </c>
      <c r="V3312" s="114" t="s">
        <v>4746</v>
      </c>
      <c r="W3312">
        <v>330474</v>
      </c>
    </row>
    <row r="3313" spans="7:23" ht="12.75">
      <c r="G3313">
        <v>24773</v>
      </c>
      <c r="H3313" s="114" t="s">
        <v>3324</v>
      </c>
      <c r="I3313" s="114" t="s">
        <v>658</v>
      </c>
      <c r="L3313">
        <v>303781</v>
      </c>
      <c r="M3313" s="114" t="s">
        <v>184</v>
      </c>
      <c r="N3313" s="114" t="s">
        <v>677</v>
      </c>
      <c r="V3313" s="114" t="s">
        <v>4747</v>
      </c>
      <c r="W3313">
        <v>339073</v>
      </c>
    </row>
    <row r="3314" spans="7:23" ht="12.75">
      <c r="G3314">
        <v>24774</v>
      </c>
      <c r="H3314" s="114" t="s">
        <v>3325</v>
      </c>
      <c r="I3314" s="114" t="s">
        <v>658</v>
      </c>
      <c r="L3314">
        <v>303782</v>
      </c>
      <c r="M3314" s="114" t="s">
        <v>2934</v>
      </c>
      <c r="N3314" s="114" t="s">
        <v>658</v>
      </c>
      <c r="V3314" s="114" t="s">
        <v>3391</v>
      </c>
      <c r="W3314">
        <v>24840</v>
      </c>
    </row>
    <row r="3315" spans="7:23" ht="12.75">
      <c r="G3315">
        <v>24775</v>
      </c>
      <c r="H3315" s="114" t="s">
        <v>3326</v>
      </c>
      <c r="I3315" s="114" t="s">
        <v>658</v>
      </c>
      <c r="L3315">
        <v>303785</v>
      </c>
      <c r="M3315" s="114" t="s">
        <v>465</v>
      </c>
      <c r="N3315" s="114" t="s">
        <v>677</v>
      </c>
      <c r="V3315" s="114" t="s">
        <v>3392</v>
      </c>
      <c r="W3315">
        <v>24841</v>
      </c>
    </row>
    <row r="3316" spans="7:23" ht="12.75">
      <c r="G3316">
        <v>24776</v>
      </c>
      <c r="H3316" s="114" t="s">
        <v>3327</v>
      </c>
      <c r="I3316" s="114" t="s">
        <v>658</v>
      </c>
      <c r="L3316">
        <v>303786</v>
      </c>
      <c r="M3316" s="114" t="s">
        <v>2933</v>
      </c>
      <c r="N3316" s="114" t="s">
        <v>658</v>
      </c>
      <c r="V3316" s="114" t="s">
        <v>3393</v>
      </c>
      <c r="W3316">
        <v>24842</v>
      </c>
    </row>
    <row r="3317" spans="7:23" ht="12.75">
      <c r="G3317">
        <v>24777</v>
      </c>
      <c r="H3317" s="114" t="s">
        <v>3328</v>
      </c>
      <c r="I3317" s="114" t="s">
        <v>658</v>
      </c>
      <c r="L3317">
        <v>303789</v>
      </c>
      <c r="M3317" s="114" t="s">
        <v>1059</v>
      </c>
      <c r="N3317" s="114" t="s">
        <v>677</v>
      </c>
      <c r="V3317" s="114" t="s">
        <v>3394</v>
      </c>
      <c r="W3317">
        <v>24843</v>
      </c>
    </row>
    <row r="3318" spans="7:23" ht="12.75">
      <c r="G3318">
        <v>24778</v>
      </c>
      <c r="H3318" s="114" t="s">
        <v>3329</v>
      </c>
      <c r="I3318" s="114" t="s">
        <v>658</v>
      </c>
      <c r="L3318">
        <v>303790</v>
      </c>
      <c r="M3318" s="114" t="s">
        <v>2932</v>
      </c>
      <c r="N3318" s="114" t="s">
        <v>658</v>
      </c>
      <c r="V3318" s="114" t="s">
        <v>3395</v>
      </c>
      <c r="W3318">
        <v>24844</v>
      </c>
    </row>
    <row r="3319" spans="7:23" ht="12.75">
      <c r="G3319">
        <v>24779</v>
      </c>
      <c r="H3319" s="114" t="s">
        <v>3330</v>
      </c>
      <c r="I3319" s="114" t="s">
        <v>658</v>
      </c>
      <c r="L3319">
        <v>303793</v>
      </c>
      <c r="M3319" s="114" t="s">
        <v>352</v>
      </c>
      <c r="N3319" s="114" t="s">
        <v>677</v>
      </c>
      <c r="V3319" s="114" t="s">
        <v>3396</v>
      </c>
      <c r="W3319">
        <v>24845</v>
      </c>
    </row>
    <row r="3320" spans="7:23" ht="12.75">
      <c r="G3320">
        <v>24780</v>
      </c>
      <c r="H3320" s="114" t="s">
        <v>3331</v>
      </c>
      <c r="I3320" s="114" t="s">
        <v>658</v>
      </c>
      <c r="L3320">
        <v>303794</v>
      </c>
      <c r="M3320" s="114" t="s">
        <v>2931</v>
      </c>
      <c r="N3320" s="114" t="s">
        <v>658</v>
      </c>
      <c r="V3320" s="114" t="s">
        <v>5281</v>
      </c>
      <c r="W3320">
        <v>418088</v>
      </c>
    </row>
    <row r="3321" spans="7:23" ht="12.75">
      <c r="G3321">
        <v>24781</v>
      </c>
      <c r="H3321" s="114" t="s">
        <v>3332</v>
      </c>
      <c r="I3321" s="114" t="s">
        <v>658</v>
      </c>
      <c r="L3321">
        <v>303797</v>
      </c>
      <c r="M3321" s="114" t="s">
        <v>511</v>
      </c>
      <c r="N3321" s="114" t="s">
        <v>677</v>
      </c>
      <c r="V3321" s="114" t="s">
        <v>3397</v>
      </c>
      <c r="W3321">
        <v>24846</v>
      </c>
    </row>
    <row r="3322" spans="7:23" ht="12.75">
      <c r="G3322">
        <v>24782</v>
      </c>
      <c r="H3322" s="114" t="s">
        <v>3333</v>
      </c>
      <c r="I3322" s="114" t="s">
        <v>658</v>
      </c>
      <c r="L3322">
        <v>303798</v>
      </c>
      <c r="M3322" s="114" t="s">
        <v>2930</v>
      </c>
      <c r="N3322" s="114" t="s">
        <v>658</v>
      </c>
      <c r="V3322" s="114" t="s">
        <v>3398</v>
      </c>
      <c r="W3322">
        <v>24847</v>
      </c>
    </row>
    <row r="3323" spans="7:23" ht="12.75">
      <c r="G3323">
        <v>24783</v>
      </c>
      <c r="H3323" s="114" t="s">
        <v>3334</v>
      </c>
      <c r="I3323" s="114" t="s">
        <v>658</v>
      </c>
      <c r="L3323">
        <v>303801</v>
      </c>
      <c r="M3323" s="114" t="s">
        <v>1058</v>
      </c>
      <c r="N3323" s="114" t="s">
        <v>677</v>
      </c>
      <c r="V3323" s="114" t="s">
        <v>3399</v>
      </c>
      <c r="W3323">
        <v>24848</v>
      </c>
    </row>
    <row r="3324" spans="7:23" ht="12.75">
      <c r="G3324">
        <v>24784</v>
      </c>
      <c r="H3324" s="114" t="s">
        <v>3335</v>
      </c>
      <c r="I3324" s="114" t="s">
        <v>658</v>
      </c>
      <c r="L3324">
        <v>303802</v>
      </c>
      <c r="M3324" s="114" t="s">
        <v>2929</v>
      </c>
      <c r="N3324" s="114" t="s">
        <v>658</v>
      </c>
      <c r="V3324" s="114" t="s">
        <v>3400</v>
      </c>
      <c r="W3324">
        <v>24849</v>
      </c>
    </row>
    <row r="3325" spans="7:23" ht="12.75">
      <c r="G3325">
        <v>24785</v>
      </c>
      <c r="H3325" s="114" t="s">
        <v>3336</v>
      </c>
      <c r="I3325" s="114" t="s">
        <v>658</v>
      </c>
      <c r="L3325">
        <v>303805</v>
      </c>
      <c r="M3325" s="114" t="s">
        <v>533</v>
      </c>
      <c r="N3325" s="114" t="s">
        <v>677</v>
      </c>
      <c r="V3325" s="114" t="s">
        <v>3401</v>
      </c>
      <c r="W3325">
        <v>24850</v>
      </c>
    </row>
    <row r="3326" spans="7:23" ht="12.75">
      <c r="G3326">
        <v>24786</v>
      </c>
      <c r="H3326" s="114" t="s">
        <v>3337</v>
      </c>
      <c r="I3326" s="114" t="s">
        <v>658</v>
      </c>
      <c r="L3326">
        <v>303806</v>
      </c>
      <c r="M3326" s="114" t="s">
        <v>2928</v>
      </c>
      <c r="N3326" s="114" t="s">
        <v>658</v>
      </c>
      <c r="V3326" s="114" t="s">
        <v>3402</v>
      </c>
      <c r="W3326">
        <v>24851</v>
      </c>
    </row>
    <row r="3327" spans="7:23" ht="12.75">
      <c r="G3327">
        <v>24787</v>
      </c>
      <c r="H3327" s="114" t="s">
        <v>3338</v>
      </c>
      <c r="I3327" s="114" t="s">
        <v>658</v>
      </c>
      <c r="L3327">
        <v>303809</v>
      </c>
      <c r="M3327" s="114" t="s">
        <v>1057</v>
      </c>
      <c r="N3327" s="114" t="s">
        <v>677</v>
      </c>
      <c r="V3327" s="114" t="s">
        <v>3403</v>
      </c>
      <c r="W3327">
        <v>24852</v>
      </c>
    </row>
    <row r="3328" spans="7:23" ht="12.75">
      <c r="G3328">
        <v>24788</v>
      </c>
      <c r="H3328" s="114" t="s">
        <v>3339</v>
      </c>
      <c r="I3328" s="114" t="s">
        <v>658</v>
      </c>
      <c r="L3328">
        <v>303810</v>
      </c>
      <c r="M3328" s="114" t="s">
        <v>2927</v>
      </c>
      <c r="N3328" s="114" t="s">
        <v>658</v>
      </c>
      <c r="V3328" s="114" t="s">
        <v>3404</v>
      </c>
      <c r="W3328">
        <v>24853</v>
      </c>
    </row>
    <row r="3329" spans="7:23" ht="12.75">
      <c r="G3329">
        <v>24789</v>
      </c>
      <c r="H3329" s="114" t="s">
        <v>3340</v>
      </c>
      <c r="I3329" s="114" t="s">
        <v>658</v>
      </c>
      <c r="L3329">
        <v>303813</v>
      </c>
      <c r="M3329" s="114" t="s">
        <v>1056</v>
      </c>
      <c r="N3329" s="114" t="s">
        <v>677</v>
      </c>
      <c r="V3329" s="114" t="s">
        <v>3405</v>
      </c>
      <c r="W3329">
        <v>24854</v>
      </c>
    </row>
    <row r="3330" spans="7:23" ht="12.75">
      <c r="G3330">
        <v>24790</v>
      </c>
      <c r="H3330" s="114" t="s">
        <v>3341</v>
      </c>
      <c r="I3330" s="114" t="s">
        <v>658</v>
      </c>
      <c r="L3330">
        <v>303814</v>
      </c>
      <c r="M3330" s="114" t="s">
        <v>2926</v>
      </c>
      <c r="N3330" s="114" t="s">
        <v>658</v>
      </c>
      <c r="V3330" s="114" t="s">
        <v>3406</v>
      </c>
      <c r="W3330">
        <v>24855</v>
      </c>
    </row>
    <row r="3331" spans="7:23" ht="12.75">
      <c r="G3331">
        <v>24791</v>
      </c>
      <c r="H3331" s="114" t="s">
        <v>3342</v>
      </c>
      <c r="I3331" s="114" t="s">
        <v>658</v>
      </c>
      <c r="L3331">
        <v>303817</v>
      </c>
      <c r="M3331" s="114" t="s">
        <v>182</v>
      </c>
      <c r="N3331" s="114" t="s">
        <v>677</v>
      </c>
      <c r="V3331" s="114" t="s">
        <v>3407</v>
      </c>
      <c r="W3331">
        <v>24856</v>
      </c>
    </row>
    <row r="3332" spans="7:23" ht="12.75">
      <c r="G3332">
        <v>24792</v>
      </c>
      <c r="H3332" s="114" t="s">
        <v>3343</v>
      </c>
      <c r="I3332" s="114" t="s">
        <v>658</v>
      </c>
      <c r="L3332">
        <v>303818</v>
      </c>
      <c r="M3332" s="114" t="s">
        <v>2925</v>
      </c>
      <c r="N3332" s="114" t="s">
        <v>658</v>
      </c>
      <c r="V3332" s="114" t="s">
        <v>3408</v>
      </c>
      <c r="W3332">
        <v>24857</v>
      </c>
    </row>
    <row r="3333" spans="7:23" ht="12.75">
      <c r="G3333">
        <v>399285</v>
      </c>
      <c r="H3333" s="114" t="s">
        <v>5279</v>
      </c>
      <c r="I3333" s="114" t="s">
        <v>658</v>
      </c>
      <c r="L3333">
        <v>303821</v>
      </c>
      <c r="M3333" s="114" t="s">
        <v>180</v>
      </c>
      <c r="N3333" s="114" t="s">
        <v>677</v>
      </c>
      <c r="V3333" s="114" t="s">
        <v>3409</v>
      </c>
      <c r="W3333">
        <v>24858</v>
      </c>
    </row>
    <row r="3334" spans="7:23" ht="12.75">
      <c r="G3334">
        <v>24793</v>
      </c>
      <c r="H3334" s="114" t="s">
        <v>3344</v>
      </c>
      <c r="I3334" s="114" t="s">
        <v>658</v>
      </c>
      <c r="L3334">
        <v>303822</v>
      </c>
      <c r="M3334" s="114" t="s">
        <v>2924</v>
      </c>
      <c r="N3334" s="114" t="s">
        <v>658</v>
      </c>
      <c r="V3334" s="114" t="s">
        <v>3410</v>
      </c>
      <c r="W3334">
        <v>24859</v>
      </c>
    </row>
    <row r="3335" spans="7:23" ht="12.75">
      <c r="G3335">
        <v>24794</v>
      </c>
      <c r="H3335" s="114" t="s">
        <v>3345</v>
      </c>
      <c r="I3335" s="114" t="s">
        <v>658</v>
      </c>
      <c r="L3335">
        <v>303825</v>
      </c>
      <c r="M3335" s="114" t="s">
        <v>178</v>
      </c>
      <c r="N3335" s="114" t="s">
        <v>677</v>
      </c>
      <c r="V3335" s="114" t="s">
        <v>3411</v>
      </c>
      <c r="W3335">
        <v>24860</v>
      </c>
    </row>
    <row r="3336" spans="7:23" ht="12.75">
      <c r="G3336">
        <v>24795</v>
      </c>
      <c r="H3336" s="114" t="s">
        <v>3346</v>
      </c>
      <c r="I3336" s="114" t="s">
        <v>658</v>
      </c>
      <c r="L3336">
        <v>303826</v>
      </c>
      <c r="M3336" s="114" t="s">
        <v>2923</v>
      </c>
      <c r="N3336" s="114" t="s">
        <v>658</v>
      </c>
      <c r="V3336" s="114" t="s">
        <v>3412</v>
      </c>
      <c r="W3336">
        <v>24861</v>
      </c>
    </row>
    <row r="3337" spans="7:23" ht="12.75">
      <c r="G3337">
        <v>24796</v>
      </c>
      <c r="H3337" s="114" t="s">
        <v>3347</v>
      </c>
      <c r="I3337" s="114" t="s">
        <v>658</v>
      </c>
      <c r="L3337">
        <v>303829</v>
      </c>
      <c r="M3337" s="114" t="s">
        <v>452</v>
      </c>
      <c r="N3337" s="114" t="s">
        <v>677</v>
      </c>
      <c r="V3337" s="114" t="s">
        <v>3413</v>
      </c>
      <c r="W3337">
        <v>24862</v>
      </c>
    </row>
    <row r="3338" spans="7:23" ht="12.75">
      <c r="G3338">
        <v>24797</v>
      </c>
      <c r="H3338" s="114" t="s">
        <v>3348</v>
      </c>
      <c r="I3338" s="114" t="s">
        <v>658</v>
      </c>
      <c r="L3338">
        <v>303830</v>
      </c>
      <c r="M3338" s="114" t="s">
        <v>2922</v>
      </c>
      <c r="N3338" s="114" t="s">
        <v>658</v>
      </c>
      <c r="V3338" s="114" t="s">
        <v>1472</v>
      </c>
      <c r="W3338">
        <v>24863</v>
      </c>
    </row>
    <row r="3339" spans="7:23" ht="12.75">
      <c r="G3339">
        <v>24798</v>
      </c>
      <c r="H3339" s="114" t="s">
        <v>3349</v>
      </c>
      <c r="I3339" s="114" t="s">
        <v>658</v>
      </c>
      <c r="L3339">
        <v>303833</v>
      </c>
      <c r="M3339" s="114" t="s">
        <v>348</v>
      </c>
      <c r="N3339" s="114" t="s">
        <v>677</v>
      </c>
      <c r="V3339" s="114" t="s">
        <v>3414</v>
      </c>
      <c r="W3339">
        <v>24866</v>
      </c>
    </row>
    <row r="3340" spans="7:23" ht="12.75">
      <c r="G3340">
        <v>24799</v>
      </c>
      <c r="H3340" s="114" t="s">
        <v>3350</v>
      </c>
      <c r="I3340" s="114" t="s">
        <v>658</v>
      </c>
      <c r="L3340">
        <v>303834</v>
      </c>
      <c r="M3340" s="114" t="s">
        <v>2946</v>
      </c>
      <c r="N3340" s="114" t="s">
        <v>658</v>
      </c>
      <c r="V3340" s="114" t="s">
        <v>3415</v>
      </c>
      <c r="W3340">
        <v>24867</v>
      </c>
    </row>
    <row r="3341" spans="7:23" ht="12.75">
      <c r="G3341">
        <v>24800</v>
      </c>
      <c r="H3341" s="114" t="s">
        <v>3351</v>
      </c>
      <c r="I3341" s="114" t="s">
        <v>658</v>
      </c>
      <c r="L3341">
        <v>303837</v>
      </c>
      <c r="M3341" s="114" t="s">
        <v>353</v>
      </c>
      <c r="N3341" s="114" t="s">
        <v>677</v>
      </c>
      <c r="V3341" s="114" t="s">
        <v>3416</v>
      </c>
      <c r="W3341">
        <v>24868</v>
      </c>
    </row>
    <row r="3342" spans="7:23" ht="12.75">
      <c r="G3342">
        <v>24801</v>
      </c>
      <c r="H3342" s="114" t="s">
        <v>3352</v>
      </c>
      <c r="I3342" s="114" t="s">
        <v>658</v>
      </c>
      <c r="L3342">
        <v>303838</v>
      </c>
      <c r="M3342" s="114" t="s">
        <v>2945</v>
      </c>
      <c r="N3342" s="114" t="s">
        <v>658</v>
      </c>
      <c r="V3342" s="114" t="s">
        <v>3417</v>
      </c>
      <c r="W3342">
        <v>24869</v>
      </c>
    </row>
    <row r="3343" spans="7:23" ht="12.75">
      <c r="G3343">
        <v>24802</v>
      </c>
      <c r="H3343" s="114" t="s">
        <v>3353</v>
      </c>
      <c r="I3343" s="114" t="s">
        <v>658</v>
      </c>
      <c r="L3343">
        <v>303841</v>
      </c>
      <c r="M3343" s="114" t="s">
        <v>1063</v>
      </c>
      <c r="N3343" s="114" t="s">
        <v>677</v>
      </c>
      <c r="V3343" s="114" t="s">
        <v>3418</v>
      </c>
      <c r="W3343">
        <v>24870</v>
      </c>
    </row>
    <row r="3344" spans="7:23" ht="12.75">
      <c r="G3344">
        <v>24803</v>
      </c>
      <c r="H3344" s="114" t="s">
        <v>3354</v>
      </c>
      <c r="I3344" s="114" t="s">
        <v>658</v>
      </c>
      <c r="L3344">
        <v>303842</v>
      </c>
      <c r="M3344" s="114" t="s">
        <v>2944</v>
      </c>
      <c r="N3344" s="114" t="s">
        <v>658</v>
      </c>
      <c r="V3344" s="114" t="s">
        <v>5282</v>
      </c>
      <c r="W3344">
        <v>419674</v>
      </c>
    </row>
    <row r="3345" spans="7:23" ht="12.75">
      <c r="G3345">
        <v>24804</v>
      </c>
      <c r="H3345" s="114" t="s">
        <v>3355</v>
      </c>
      <c r="I3345" s="114" t="s">
        <v>658</v>
      </c>
      <c r="L3345">
        <v>303845</v>
      </c>
      <c r="M3345" s="114" t="s">
        <v>190</v>
      </c>
      <c r="N3345" s="114" t="s">
        <v>677</v>
      </c>
      <c r="V3345" s="114" t="s">
        <v>3419</v>
      </c>
      <c r="W3345">
        <v>24872</v>
      </c>
    </row>
    <row r="3346" spans="7:23" ht="12.75">
      <c r="G3346">
        <v>24805</v>
      </c>
      <c r="H3346" s="114" t="s">
        <v>3356</v>
      </c>
      <c r="I3346" s="114" t="s">
        <v>658</v>
      </c>
      <c r="L3346">
        <v>303846</v>
      </c>
      <c r="M3346" s="114" t="s">
        <v>2943</v>
      </c>
      <c r="N3346" s="114" t="s">
        <v>658</v>
      </c>
      <c r="V3346" s="114" t="s">
        <v>3420</v>
      </c>
      <c r="W3346">
        <v>24873</v>
      </c>
    </row>
    <row r="3347" spans="7:23" ht="12.75">
      <c r="G3347">
        <v>359273</v>
      </c>
      <c r="H3347" s="114" t="s">
        <v>4827</v>
      </c>
      <c r="I3347" s="114" t="s">
        <v>658</v>
      </c>
      <c r="L3347">
        <v>303849</v>
      </c>
      <c r="M3347" s="114" t="s">
        <v>188</v>
      </c>
      <c r="N3347" s="114" t="s">
        <v>677</v>
      </c>
      <c r="V3347" s="114" t="s">
        <v>3421</v>
      </c>
      <c r="W3347">
        <v>24874</v>
      </c>
    </row>
    <row r="3348" spans="7:23" ht="12.75">
      <c r="G3348">
        <v>24806</v>
      </c>
      <c r="H3348" s="114" t="s">
        <v>3357</v>
      </c>
      <c r="I3348" s="114" t="s">
        <v>658</v>
      </c>
      <c r="L3348">
        <v>303850</v>
      </c>
      <c r="M3348" s="114" t="s">
        <v>2942</v>
      </c>
      <c r="N3348" s="114" t="s">
        <v>658</v>
      </c>
      <c r="V3348" s="114" t="s">
        <v>3422</v>
      </c>
      <c r="W3348">
        <v>24875</v>
      </c>
    </row>
    <row r="3349" spans="7:23" ht="12.75">
      <c r="G3349">
        <v>24807</v>
      </c>
      <c r="H3349" s="114" t="s">
        <v>3358</v>
      </c>
      <c r="I3349" s="114" t="s">
        <v>658</v>
      </c>
      <c r="L3349">
        <v>303853</v>
      </c>
      <c r="M3349" s="114" t="s">
        <v>1062</v>
      </c>
      <c r="N3349" s="114" t="s">
        <v>677</v>
      </c>
      <c r="V3349" s="114" t="s">
        <v>3423</v>
      </c>
      <c r="W3349">
        <v>24876</v>
      </c>
    </row>
    <row r="3350" spans="7:23" ht="12.75">
      <c r="G3350">
        <v>24808</v>
      </c>
      <c r="H3350" s="114" t="s">
        <v>3359</v>
      </c>
      <c r="I3350" s="114" t="s">
        <v>658</v>
      </c>
      <c r="L3350">
        <v>303854</v>
      </c>
      <c r="M3350" s="114" t="s">
        <v>2941</v>
      </c>
      <c r="N3350" s="114" t="s">
        <v>658</v>
      </c>
      <c r="V3350" s="114" t="s">
        <v>3424</v>
      </c>
      <c r="W3350">
        <v>24877</v>
      </c>
    </row>
    <row r="3351" spans="7:23" ht="12.75">
      <c r="G3351">
        <v>24809</v>
      </c>
      <c r="H3351" s="114" t="s">
        <v>3360</v>
      </c>
      <c r="I3351" s="114" t="s">
        <v>658</v>
      </c>
      <c r="L3351">
        <v>303857</v>
      </c>
      <c r="M3351" s="114" t="s">
        <v>451</v>
      </c>
      <c r="N3351" s="114" t="s">
        <v>677</v>
      </c>
      <c r="V3351" s="114" t="s">
        <v>3425</v>
      </c>
      <c r="W3351">
        <v>24878</v>
      </c>
    </row>
    <row r="3352" spans="7:23" ht="12.75">
      <c r="G3352">
        <v>24810</v>
      </c>
      <c r="H3352" s="114" t="s">
        <v>3361</v>
      </c>
      <c r="I3352" s="114" t="s">
        <v>658</v>
      </c>
      <c r="L3352">
        <v>303858</v>
      </c>
      <c r="M3352" s="114" t="s">
        <v>2940</v>
      </c>
      <c r="N3352" s="114" t="s">
        <v>658</v>
      </c>
      <c r="V3352" s="114" t="s">
        <v>3426</v>
      </c>
      <c r="W3352">
        <v>24879</v>
      </c>
    </row>
    <row r="3353" spans="7:23" ht="12.75">
      <c r="G3353">
        <v>24811</v>
      </c>
      <c r="H3353" s="114" t="s">
        <v>3362</v>
      </c>
      <c r="I3353" s="114" t="s">
        <v>658</v>
      </c>
      <c r="L3353">
        <v>303861</v>
      </c>
      <c r="M3353" s="114" t="s">
        <v>439</v>
      </c>
      <c r="N3353" s="114" t="s">
        <v>677</v>
      </c>
      <c r="V3353" s="114" t="s">
        <v>3427</v>
      </c>
      <c r="W3353">
        <v>205917</v>
      </c>
    </row>
    <row r="3354" spans="7:23" ht="12.75">
      <c r="G3354">
        <v>24812</v>
      </c>
      <c r="H3354" s="114" t="s">
        <v>3363</v>
      </c>
      <c r="I3354" s="114" t="s">
        <v>658</v>
      </c>
      <c r="L3354">
        <v>303862</v>
      </c>
      <c r="M3354" s="114" t="s">
        <v>2939</v>
      </c>
      <c r="N3354" s="114" t="s">
        <v>658</v>
      </c>
      <c r="V3354" s="114" t="s">
        <v>3428</v>
      </c>
      <c r="W3354">
        <v>24880</v>
      </c>
    </row>
    <row r="3355" spans="7:23" ht="12.75">
      <c r="G3355">
        <v>24813</v>
      </c>
      <c r="H3355" s="114" t="s">
        <v>3364</v>
      </c>
      <c r="I3355" s="114" t="s">
        <v>658</v>
      </c>
      <c r="L3355">
        <v>303865</v>
      </c>
      <c r="M3355" s="114" t="s">
        <v>187</v>
      </c>
      <c r="N3355" s="114" t="s">
        <v>677</v>
      </c>
      <c r="V3355" s="114" t="s">
        <v>3429</v>
      </c>
      <c r="W3355">
        <v>24881</v>
      </c>
    </row>
    <row r="3356" spans="7:23" ht="12.75">
      <c r="G3356">
        <v>24814</v>
      </c>
      <c r="H3356" s="114" t="s">
        <v>3365</v>
      </c>
      <c r="I3356" s="114" t="s">
        <v>658</v>
      </c>
      <c r="L3356">
        <v>303866</v>
      </c>
      <c r="M3356" s="114" t="s">
        <v>2970</v>
      </c>
      <c r="N3356" s="114" t="s">
        <v>658</v>
      </c>
      <c r="V3356" s="114" t="s">
        <v>3430</v>
      </c>
      <c r="W3356">
        <v>24882</v>
      </c>
    </row>
    <row r="3357" spans="7:23" ht="12.75">
      <c r="G3357">
        <v>24815</v>
      </c>
      <c r="H3357" s="114" t="s">
        <v>3366</v>
      </c>
      <c r="I3357" s="114" t="s">
        <v>658</v>
      </c>
      <c r="L3357">
        <v>303869</v>
      </c>
      <c r="M3357" s="114" t="s">
        <v>1070</v>
      </c>
      <c r="N3357" s="114" t="s">
        <v>677</v>
      </c>
      <c r="V3357" s="114" t="s">
        <v>3431</v>
      </c>
      <c r="W3357">
        <v>24883</v>
      </c>
    </row>
    <row r="3358" spans="7:23" ht="12.75">
      <c r="G3358">
        <v>24816</v>
      </c>
      <c r="H3358" s="114" t="s">
        <v>3367</v>
      </c>
      <c r="I3358" s="114" t="s">
        <v>658</v>
      </c>
      <c r="L3358">
        <v>303870</v>
      </c>
      <c r="M3358" s="114" t="s">
        <v>2969</v>
      </c>
      <c r="N3358" s="114" t="s">
        <v>658</v>
      </c>
      <c r="V3358" s="114" t="s">
        <v>3432</v>
      </c>
      <c r="W3358">
        <v>24884</v>
      </c>
    </row>
    <row r="3359" spans="7:23" ht="12.75">
      <c r="G3359">
        <v>24817</v>
      </c>
      <c r="H3359" s="114" t="s">
        <v>3368</v>
      </c>
      <c r="I3359" s="114" t="s">
        <v>658</v>
      </c>
      <c r="L3359">
        <v>303873</v>
      </c>
      <c r="M3359" s="114" t="s">
        <v>498</v>
      </c>
      <c r="N3359" s="114" t="s">
        <v>677</v>
      </c>
      <c r="V3359" s="114" t="s">
        <v>3433</v>
      </c>
      <c r="W3359">
        <v>24885</v>
      </c>
    </row>
    <row r="3360" spans="7:23" ht="12.75">
      <c r="G3360">
        <v>24818</v>
      </c>
      <c r="H3360" s="114" t="s">
        <v>3369</v>
      </c>
      <c r="I3360" s="114" t="s">
        <v>658</v>
      </c>
      <c r="L3360">
        <v>303874</v>
      </c>
      <c r="M3360" s="114" t="s">
        <v>2968</v>
      </c>
      <c r="N3360" s="114" t="s">
        <v>658</v>
      </c>
      <c r="V3360" s="114" t="s">
        <v>3434</v>
      </c>
      <c r="W3360">
        <v>24886</v>
      </c>
    </row>
    <row r="3361" spans="7:23" ht="12.75">
      <c r="G3361">
        <v>24819</v>
      </c>
      <c r="H3361" s="114" t="s">
        <v>3370</v>
      </c>
      <c r="I3361" s="114" t="s">
        <v>658</v>
      </c>
      <c r="L3361">
        <v>303877</v>
      </c>
      <c r="M3361" s="114" t="s">
        <v>285</v>
      </c>
      <c r="N3361" s="114" t="s">
        <v>677</v>
      </c>
      <c r="V3361" s="114" t="s">
        <v>3435</v>
      </c>
      <c r="W3361">
        <v>24887</v>
      </c>
    </row>
    <row r="3362" spans="7:23" ht="12.75">
      <c r="G3362">
        <v>24820</v>
      </c>
      <c r="H3362" s="114" t="s">
        <v>3371</v>
      </c>
      <c r="I3362" s="114" t="s">
        <v>658</v>
      </c>
      <c r="L3362">
        <v>303878</v>
      </c>
      <c r="M3362" s="114" t="s">
        <v>2967</v>
      </c>
      <c r="N3362" s="114" t="s">
        <v>658</v>
      </c>
      <c r="V3362" s="114" t="s">
        <v>3436</v>
      </c>
      <c r="W3362">
        <v>24888</v>
      </c>
    </row>
    <row r="3363" spans="7:23" ht="12.75">
      <c r="G3363">
        <v>24821</v>
      </c>
      <c r="H3363" s="114" t="s">
        <v>3372</v>
      </c>
      <c r="I3363" s="114" t="s">
        <v>658</v>
      </c>
      <c r="L3363">
        <v>303881</v>
      </c>
      <c r="M3363" s="114" t="s">
        <v>269</v>
      </c>
      <c r="N3363" s="114" t="s">
        <v>677</v>
      </c>
      <c r="V3363" s="114" t="s">
        <v>3437</v>
      </c>
      <c r="W3363">
        <v>24889</v>
      </c>
    </row>
    <row r="3364" spans="7:23" ht="12.75">
      <c r="G3364">
        <v>24822</v>
      </c>
      <c r="H3364" s="114" t="s">
        <v>3373</v>
      </c>
      <c r="I3364" s="114" t="s">
        <v>658</v>
      </c>
      <c r="L3364">
        <v>303882</v>
      </c>
      <c r="M3364" s="114" t="s">
        <v>2966</v>
      </c>
      <c r="N3364" s="114" t="s">
        <v>658</v>
      </c>
      <c r="V3364" s="114" t="s">
        <v>3438</v>
      </c>
      <c r="W3364">
        <v>24890</v>
      </c>
    </row>
    <row r="3365" spans="7:23" ht="12.75">
      <c r="G3365">
        <v>24823</v>
      </c>
      <c r="H3365" s="114" t="s">
        <v>3374</v>
      </c>
      <c r="I3365" s="114" t="s">
        <v>658</v>
      </c>
      <c r="L3365">
        <v>303885</v>
      </c>
      <c r="M3365" s="114" t="s">
        <v>1069</v>
      </c>
      <c r="N3365" s="114" t="s">
        <v>677</v>
      </c>
      <c r="V3365" s="114" t="s">
        <v>3439</v>
      </c>
      <c r="W3365">
        <v>24891</v>
      </c>
    </row>
    <row r="3366" spans="7:23" ht="12.75">
      <c r="G3366">
        <v>24824</v>
      </c>
      <c r="H3366" s="114" t="s">
        <v>3375</v>
      </c>
      <c r="I3366" s="114" t="s">
        <v>658</v>
      </c>
      <c r="L3366">
        <v>303886</v>
      </c>
      <c r="M3366" s="114" t="s">
        <v>2965</v>
      </c>
      <c r="N3366" s="114" t="s">
        <v>658</v>
      </c>
      <c r="V3366" s="114" t="s">
        <v>3440</v>
      </c>
      <c r="W3366">
        <v>24892</v>
      </c>
    </row>
    <row r="3367" spans="7:23" ht="12.75">
      <c r="G3367">
        <v>24825</v>
      </c>
      <c r="H3367" s="114" t="s">
        <v>3376</v>
      </c>
      <c r="I3367" s="114" t="s">
        <v>658</v>
      </c>
      <c r="L3367">
        <v>303889</v>
      </c>
      <c r="M3367" s="114" t="s">
        <v>205</v>
      </c>
      <c r="N3367" s="114" t="s">
        <v>677</v>
      </c>
      <c r="V3367" s="114" t="s">
        <v>3441</v>
      </c>
      <c r="W3367">
        <v>24893</v>
      </c>
    </row>
    <row r="3368" spans="7:23" ht="12.75">
      <c r="G3368">
        <v>398070</v>
      </c>
      <c r="H3368" s="114" t="s">
        <v>5280</v>
      </c>
      <c r="I3368" s="114" t="s">
        <v>658</v>
      </c>
      <c r="L3368">
        <v>303890</v>
      </c>
      <c r="M3368" s="114" t="s">
        <v>2964</v>
      </c>
      <c r="N3368" s="114" t="s">
        <v>658</v>
      </c>
      <c r="V3368" s="114" t="s">
        <v>3442</v>
      </c>
      <c r="W3368">
        <v>24894</v>
      </c>
    </row>
    <row r="3369" spans="7:23" ht="12.75">
      <c r="G3369">
        <v>24826</v>
      </c>
      <c r="H3369" s="114" t="s">
        <v>3377</v>
      </c>
      <c r="I3369" s="114" t="s">
        <v>658</v>
      </c>
      <c r="L3369">
        <v>303893</v>
      </c>
      <c r="M3369" s="114" t="s">
        <v>1068</v>
      </c>
      <c r="N3369" s="114" t="s">
        <v>677</v>
      </c>
      <c r="V3369" s="114" t="s">
        <v>3443</v>
      </c>
      <c r="W3369">
        <v>24895</v>
      </c>
    </row>
    <row r="3370" spans="7:23" ht="12.75">
      <c r="G3370">
        <v>24827</v>
      </c>
      <c r="H3370" s="114" t="s">
        <v>3378</v>
      </c>
      <c r="I3370" s="114" t="s">
        <v>658</v>
      </c>
      <c r="L3370">
        <v>303894</v>
      </c>
      <c r="M3370" s="114" t="s">
        <v>2963</v>
      </c>
      <c r="N3370" s="114" t="s">
        <v>658</v>
      </c>
      <c r="V3370" s="114" t="s">
        <v>3444</v>
      </c>
      <c r="W3370">
        <v>24896</v>
      </c>
    </row>
    <row r="3371" spans="7:23" ht="12.75">
      <c r="G3371">
        <v>24828</v>
      </c>
      <c r="H3371" s="114" t="s">
        <v>3379</v>
      </c>
      <c r="I3371" s="114" t="s">
        <v>658</v>
      </c>
      <c r="L3371">
        <v>303897</v>
      </c>
      <c r="M3371" s="114" t="s">
        <v>489</v>
      </c>
      <c r="N3371" s="114" t="s">
        <v>677</v>
      </c>
      <c r="V3371" s="114" t="s">
        <v>3445</v>
      </c>
      <c r="W3371">
        <v>24897</v>
      </c>
    </row>
    <row r="3372" spans="7:23" ht="12.75">
      <c r="G3372">
        <v>24829</v>
      </c>
      <c r="H3372" s="114" t="s">
        <v>3380</v>
      </c>
      <c r="I3372" s="114" t="s">
        <v>658</v>
      </c>
      <c r="L3372">
        <v>303898</v>
      </c>
      <c r="M3372" s="114" t="s">
        <v>2962</v>
      </c>
      <c r="N3372" s="114" t="s">
        <v>658</v>
      </c>
      <c r="V3372" s="114" t="s">
        <v>3446</v>
      </c>
      <c r="W3372">
        <v>24898</v>
      </c>
    </row>
    <row r="3373" spans="7:23" ht="12.75">
      <c r="G3373">
        <v>24830</v>
      </c>
      <c r="H3373" s="114" t="s">
        <v>3381</v>
      </c>
      <c r="I3373" s="114" t="s">
        <v>658</v>
      </c>
      <c r="L3373">
        <v>303901</v>
      </c>
      <c r="M3373" s="114" t="s">
        <v>203</v>
      </c>
      <c r="N3373" s="114" t="s">
        <v>677</v>
      </c>
      <c r="V3373" s="114" t="s">
        <v>3447</v>
      </c>
      <c r="W3373">
        <v>24899</v>
      </c>
    </row>
    <row r="3374" spans="7:23" ht="12.75">
      <c r="G3374">
        <v>24831</v>
      </c>
      <c r="H3374" s="114" t="s">
        <v>3382</v>
      </c>
      <c r="I3374" s="114" t="s">
        <v>658</v>
      </c>
      <c r="L3374">
        <v>303902</v>
      </c>
      <c r="M3374" s="114" t="s">
        <v>2961</v>
      </c>
      <c r="N3374" s="114" t="s">
        <v>658</v>
      </c>
      <c r="V3374" s="114" t="s">
        <v>3448</v>
      </c>
      <c r="W3374">
        <v>24900</v>
      </c>
    </row>
    <row r="3375" spans="7:23" ht="12.75">
      <c r="G3375">
        <v>24832</v>
      </c>
      <c r="H3375" s="114" t="s">
        <v>3383</v>
      </c>
      <c r="I3375" s="114" t="s">
        <v>658</v>
      </c>
      <c r="L3375">
        <v>303905</v>
      </c>
      <c r="M3375" s="114" t="s">
        <v>201</v>
      </c>
      <c r="N3375" s="114" t="s">
        <v>677</v>
      </c>
      <c r="V3375" s="114" t="s">
        <v>3449</v>
      </c>
      <c r="W3375">
        <v>24901</v>
      </c>
    </row>
    <row r="3376" spans="7:23" ht="12.75">
      <c r="G3376">
        <v>24833</v>
      </c>
      <c r="H3376" s="114" t="s">
        <v>3384</v>
      </c>
      <c r="I3376" s="114" t="s">
        <v>658</v>
      </c>
      <c r="L3376">
        <v>303906</v>
      </c>
      <c r="M3376" s="114" t="s">
        <v>2960</v>
      </c>
      <c r="N3376" s="114" t="s">
        <v>658</v>
      </c>
      <c r="V3376" s="114" t="s">
        <v>3450</v>
      </c>
      <c r="W3376">
        <v>24902</v>
      </c>
    </row>
    <row r="3377" spans="7:23" ht="12.75">
      <c r="G3377">
        <v>24834</v>
      </c>
      <c r="H3377" s="114" t="s">
        <v>3385</v>
      </c>
      <c r="I3377" s="114" t="s">
        <v>658</v>
      </c>
      <c r="L3377">
        <v>303909</v>
      </c>
      <c r="M3377" s="114" t="s">
        <v>200</v>
      </c>
      <c r="N3377" s="114" t="s">
        <v>677</v>
      </c>
      <c r="V3377" s="114" t="s">
        <v>3451</v>
      </c>
      <c r="W3377">
        <v>24903</v>
      </c>
    </row>
    <row r="3378" spans="7:23" ht="12.75">
      <c r="G3378">
        <v>24835</v>
      </c>
      <c r="H3378" s="114" t="s">
        <v>3386</v>
      </c>
      <c r="I3378" s="114" t="s">
        <v>658</v>
      </c>
      <c r="L3378">
        <v>303910</v>
      </c>
      <c r="M3378" s="114" t="s">
        <v>2959</v>
      </c>
      <c r="N3378" s="114" t="s">
        <v>658</v>
      </c>
      <c r="V3378" s="114" t="s">
        <v>3452</v>
      </c>
      <c r="W3378">
        <v>24904</v>
      </c>
    </row>
    <row r="3379" spans="7:23" ht="12.75">
      <c r="G3379">
        <v>24836</v>
      </c>
      <c r="H3379" s="114" t="s">
        <v>3387</v>
      </c>
      <c r="I3379" s="114" t="s">
        <v>658</v>
      </c>
      <c r="L3379">
        <v>303913</v>
      </c>
      <c r="M3379" s="114" t="s">
        <v>1067</v>
      </c>
      <c r="N3379" s="114" t="s">
        <v>677</v>
      </c>
      <c r="V3379" s="114" t="s">
        <v>3453</v>
      </c>
      <c r="W3379">
        <v>24905</v>
      </c>
    </row>
    <row r="3380" spans="7:23" ht="12.75">
      <c r="G3380">
        <v>24837</v>
      </c>
      <c r="H3380" s="114" t="s">
        <v>3388</v>
      </c>
      <c r="I3380" s="114" t="s">
        <v>658</v>
      </c>
      <c r="L3380">
        <v>303914</v>
      </c>
      <c r="M3380" s="114" t="s">
        <v>2958</v>
      </c>
      <c r="N3380" s="114" t="s">
        <v>658</v>
      </c>
      <c r="V3380" s="114" t="s">
        <v>5283</v>
      </c>
      <c r="W3380">
        <v>412280</v>
      </c>
    </row>
    <row r="3381" spans="7:23" ht="12.75">
      <c r="G3381">
        <v>24838</v>
      </c>
      <c r="H3381" s="114" t="s">
        <v>3389</v>
      </c>
      <c r="I3381" s="114" t="s">
        <v>658</v>
      </c>
      <c r="L3381">
        <v>303917</v>
      </c>
      <c r="M3381" s="114" t="s">
        <v>198</v>
      </c>
      <c r="N3381" s="114" t="s">
        <v>677</v>
      </c>
      <c r="V3381" s="114" t="s">
        <v>3454</v>
      </c>
      <c r="W3381">
        <v>24906</v>
      </c>
    </row>
    <row r="3382" spans="7:23" ht="12.75">
      <c r="G3382">
        <v>24839</v>
      </c>
      <c r="H3382" s="114" t="s">
        <v>3390</v>
      </c>
      <c r="I3382" s="114" t="s">
        <v>658</v>
      </c>
      <c r="L3382">
        <v>303918</v>
      </c>
      <c r="M3382" s="114" t="s">
        <v>2957</v>
      </c>
      <c r="N3382" s="114" t="s">
        <v>658</v>
      </c>
      <c r="V3382" s="114" t="s">
        <v>3455</v>
      </c>
      <c r="W3382">
        <v>24907</v>
      </c>
    </row>
    <row r="3383" spans="7:23" ht="12.75">
      <c r="G3383">
        <v>330474</v>
      </c>
      <c r="H3383" s="114" t="s">
        <v>4746</v>
      </c>
      <c r="I3383" s="114" t="s">
        <v>658</v>
      </c>
      <c r="L3383">
        <v>303921</v>
      </c>
      <c r="M3383" s="114" t="s">
        <v>263</v>
      </c>
      <c r="N3383" s="114" t="s">
        <v>677</v>
      </c>
      <c r="V3383" s="114" t="s">
        <v>3456</v>
      </c>
      <c r="W3383">
        <v>24908</v>
      </c>
    </row>
    <row r="3384" spans="7:23" ht="12.75">
      <c r="G3384">
        <v>339073</v>
      </c>
      <c r="H3384" s="114" t="s">
        <v>4747</v>
      </c>
      <c r="I3384" s="114" t="s">
        <v>658</v>
      </c>
      <c r="L3384">
        <v>303922</v>
      </c>
      <c r="M3384" s="114" t="s">
        <v>2956</v>
      </c>
      <c r="N3384" s="114" t="s">
        <v>658</v>
      </c>
      <c r="V3384" s="114" t="s">
        <v>3457</v>
      </c>
      <c r="W3384">
        <v>24909</v>
      </c>
    </row>
    <row r="3385" spans="7:23" ht="12.75">
      <c r="G3385">
        <v>24840</v>
      </c>
      <c r="H3385" s="114" t="s">
        <v>3391</v>
      </c>
      <c r="I3385" s="114" t="s">
        <v>658</v>
      </c>
      <c r="L3385">
        <v>303925</v>
      </c>
      <c r="M3385" s="114" t="s">
        <v>196</v>
      </c>
      <c r="N3385" s="114" t="s">
        <v>677</v>
      </c>
      <c r="V3385" s="114" t="s">
        <v>3458</v>
      </c>
      <c r="W3385">
        <v>24910</v>
      </c>
    </row>
    <row r="3386" spans="7:23" ht="12.75">
      <c r="G3386">
        <v>24841</v>
      </c>
      <c r="H3386" s="114" t="s">
        <v>3392</v>
      </c>
      <c r="I3386" s="114" t="s">
        <v>658</v>
      </c>
      <c r="L3386">
        <v>303926</v>
      </c>
      <c r="M3386" s="114" t="s">
        <v>2955</v>
      </c>
      <c r="N3386" s="114" t="s">
        <v>658</v>
      </c>
      <c r="V3386" s="114" t="s">
        <v>3459</v>
      </c>
      <c r="W3386">
        <v>24911</v>
      </c>
    </row>
    <row r="3387" spans="7:23" ht="12.75">
      <c r="G3387">
        <v>24842</v>
      </c>
      <c r="H3387" s="114" t="s">
        <v>3393</v>
      </c>
      <c r="I3387" s="114" t="s">
        <v>658</v>
      </c>
      <c r="L3387">
        <v>303929</v>
      </c>
      <c r="M3387" s="114" t="s">
        <v>423</v>
      </c>
      <c r="N3387" s="114" t="s">
        <v>677</v>
      </c>
      <c r="V3387" s="114" t="s">
        <v>3460</v>
      </c>
      <c r="W3387">
        <v>24912</v>
      </c>
    </row>
    <row r="3388" spans="7:23" ht="12.75">
      <c r="G3388">
        <v>24843</v>
      </c>
      <c r="H3388" s="114" t="s">
        <v>3394</v>
      </c>
      <c r="I3388" s="114" t="s">
        <v>658</v>
      </c>
      <c r="L3388">
        <v>303930</v>
      </c>
      <c r="M3388" s="114" t="s">
        <v>2954</v>
      </c>
      <c r="N3388" s="114" t="s">
        <v>658</v>
      </c>
      <c r="V3388" s="114" t="s">
        <v>3461</v>
      </c>
      <c r="W3388">
        <v>24913</v>
      </c>
    </row>
    <row r="3389" spans="7:23" ht="12.75">
      <c r="G3389">
        <v>24844</v>
      </c>
      <c r="H3389" s="114" t="s">
        <v>3395</v>
      </c>
      <c r="I3389" s="114" t="s">
        <v>658</v>
      </c>
      <c r="L3389">
        <v>303933</v>
      </c>
      <c r="M3389" s="114" t="s">
        <v>194</v>
      </c>
      <c r="N3389" s="114" t="s">
        <v>677</v>
      </c>
      <c r="V3389" s="114" t="s">
        <v>3462</v>
      </c>
      <c r="W3389">
        <v>24914</v>
      </c>
    </row>
    <row r="3390" spans="7:23" ht="12.75">
      <c r="G3390">
        <v>24845</v>
      </c>
      <c r="H3390" s="114" t="s">
        <v>3396</v>
      </c>
      <c r="I3390" s="114" t="s">
        <v>658</v>
      </c>
      <c r="L3390">
        <v>303934</v>
      </c>
      <c r="M3390" s="114" t="s">
        <v>2953</v>
      </c>
      <c r="N3390" s="114" t="s">
        <v>658</v>
      </c>
      <c r="V3390" s="114" t="s">
        <v>3463</v>
      </c>
      <c r="W3390">
        <v>215877</v>
      </c>
    </row>
    <row r="3391" spans="7:23" ht="12.75">
      <c r="G3391">
        <v>418088</v>
      </c>
      <c r="H3391" s="114" t="s">
        <v>5281</v>
      </c>
      <c r="I3391" s="114" t="s">
        <v>658</v>
      </c>
      <c r="L3391">
        <v>303937</v>
      </c>
      <c r="M3391" s="114" t="s">
        <v>296</v>
      </c>
      <c r="N3391" s="114" t="s">
        <v>677</v>
      </c>
      <c r="V3391" s="114" t="s">
        <v>3464</v>
      </c>
      <c r="W3391">
        <v>24915</v>
      </c>
    </row>
    <row r="3392" spans="7:23" ht="12.75">
      <c r="G3392">
        <v>24846</v>
      </c>
      <c r="H3392" s="114" t="s">
        <v>3397</v>
      </c>
      <c r="I3392" s="114" t="s">
        <v>658</v>
      </c>
      <c r="L3392">
        <v>303938</v>
      </c>
      <c r="M3392" s="114" t="s">
        <v>2952</v>
      </c>
      <c r="N3392" s="114" t="s">
        <v>658</v>
      </c>
      <c r="V3392" s="114" t="s">
        <v>3465</v>
      </c>
      <c r="W3392">
        <v>24916</v>
      </c>
    </row>
    <row r="3393" spans="7:23" ht="12.75">
      <c r="G3393">
        <v>24847</v>
      </c>
      <c r="H3393" s="114" t="s">
        <v>3398</v>
      </c>
      <c r="I3393" s="114" t="s">
        <v>658</v>
      </c>
      <c r="L3393">
        <v>303941</v>
      </c>
      <c r="M3393" s="114" t="s">
        <v>1066</v>
      </c>
      <c r="N3393" s="114" t="s">
        <v>677</v>
      </c>
      <c r="V3393" s="114" t="s">
        <v>3466</v>
      </c>
      <c r="W3393">
        <v>24917</v>
      </c>
    </row>
    <row r="3394" spans="7:23" ht="12.75">
      <c r="G3394">
        <v>24848</v>
      </c>
      <c r="H3394" s="114" t="s">
        <v>3399</v>
      </c>
      <c r="I3394" s="114" t="s">
        <v>658</v>
      </c>
      <c r="L3394">
        <v>303942</v>
      </c>
      <c r="M3394" s="114" t="s">
        <v>2951</v>
      </c>
      <c r="N3394" s="114" t="s">
        <v>658</v>
      </c>
      <c r="V3394" s="114" t="s">
        <v>3467</v>
      </c>
      <c r="W3394">
        <v>24918</v>
      </c>
    </row>
    <row r="3395" spans="7:23" ht="12.75">
      <c r="G3395">
        <v>24849</v>
      </c>
      <c r="H3395" s="114" t="s">
        <v>3400</v>
      </c>
      <c r="I3395" s="114" t="s">
        <v>658</v>
      </c>
      <c r="L3395">
        <v>303945</v>
      </c>
      <c r="M3395" s="114" t="s">
        <v>318</v>
      </c>
      <c r="N3395" s="114" t="s">
        <v>677</v>
      </c>
      <c r="V3395" s="114" t="s">
        <v>3468</v>
      </c>
      <c r="W3395">
        <v>24919</v>
      </c>
    </row>
    <row r="3396" spans="7:23" ht="12.75">
      <c r="G3396">
        <v>24850</v>
      </c>
      <c r="H3396" s="114" t="s">
        <v>3401</v>
      </c>
      <c r="I3396" s="114" t="s">
        <v>658</v>
      </c>
      <c r="L3396">
        <v>303946</v>
      </c>
      <c r="M3396" s="114" t="s">
        <v>2950</v>
      </c>
      <c r="N3396" s="114" t="s">
        <v>658</v>
      </c>
      <c r="V3396" s="114" t="s">
        <v>3469</v>
      </c>
      <c r="W3396">
        <v>24920</v>
      </c>
    </row>
    <row r="3397" spans="7:23" ht="12.75">
      <c r="G3397">
        <v>24851</v>
      </c>
      <c r="H3397" s="114" t="s">
        <v>3402</v>
      </c>
      <c r="I3397" s="114" t="s">
        <v>658</v>
      </c>
      <c r="L3397">
        <v>303949</v>
      </c>
      <c r="M3397" s="114" t="s">
        <v>1065</v>
      </c>
      <c r="N3397" s="114" t="s">
        <v>677</v>
      </c>
      <c r="V3397" s="114" t="s">
        <v>5284</v>
      </c>
      <c r="W3397">
        <v>399289</v>
      </c>
    </row>
    <row r="3398" spans="7:23" ht="12.75">
      <c r="G3398">
        <v>24852</v>
      </c>
      <c r="H3398" s="114" t="s">
        <v>3403</v>
      </c>
      <c r="I3398" s="114" t="s">
        <v>658</v>
      </c>
      <c r="L3398">
        <v>303950</v>
      </c>
      <c r="M3398" s="114" t="s">
        <v>2949</v>
      </c>
      <c r="N3398" s="114" t="s">
        <v>658</v>
      </c>
      <c r="V3398" s="114" t="s">
        <v>3470</v>
      </c>
      <c r="W3398">
        <v>24921</v>
      </c>
    </row>
    <row r="3399" spans="7:23" ht="12.75">
      <c r="G3399">
        <v>24853</v>
      </c>
      <c r="H3399" s="114" t="s">
        <v>3404</v>
      </c>
      <c r="I3399" s="114" t="s">
        <v>658</v>
      </c>
      <c r="L3399">
        <v>303953</v>
      </c>
      <c r="M3399" s="114" t="s">
        <v>1064</v>
      </c>
      <c r="N3399" s="114" t="s">
        <v>677</v>
      </c>
      <c r="V3399" s="114" t="s">
        <v>3471</v>
      </c>
      <c r="W3399">
        <v>24922</v>
      </c>
    </row>
    <row r="3400" spans="7:23" ht="12.75">
      <c r="G3400">
        <v>24854</v>
      </c>
      <c r="H3400" s="114" t="s">
        <v>3405</v>
      </c>
      <c r="I3400" s="114" t="s">
        <v>658</v>
      </c>
      <c r="L3400">
        <v>303954</v>
      </c>
      <c r="M3400" s="114" t="s">
        <v>2948</v>
      </c>
      <c r="N3400" s="114" t="s">
        <v>658</v>
      </c>
      <c r="V3400" s="114" t="s">
        <v>3472</v>
      </c>
      <c r="W3400">
        <v>24923</v>
      </c>
    </row>
    <row r="3401" spans="7:23" ht="12.75">
      <c r="G3401">
        <v>24855</v>
      </c>
      <c r="H3401" s="114" t="s">
        <v>3406</v>
      </c>
      <c r="I3401" s="114" t="s">
        <v>658</v>
      </c>
      <c r="L3401">
        <v>303957</v>
      </c>
      <c r="M3401" s="114" t="s">
        <v>300</v>
      </c>
      <c r="N3401" s="114" t="s">
        <v>677</v>
      </c>
      <c r="V3401" s="114" t="s">
        <v>3473</v>
      </c>
      <c r="W3401">
        <v>24924</v>
      </c>
    </row>
    <row r="3402" spans="7:23" ht="12.75">
      <c r="G3402">
        <v>24856</v>
      </c>
      <c r="H3402" s="114" t="s">
        <v>3407</v>
      </c>
      <c r="I3402" s="114" t="s">
        <v>658</v>
      </c>
      <c r="L3402">
        <v>303958</v>
      </c>
      <c r="M3402" s="114" t="s">
        <v>2947</v>
      </c>
      <c r="N3402" s="114" t="s">
        <v>658</v>
      </c>
      <c r="V3402" s="114" t="s">
        <v>3474</v>
      </c>
      <c r="W3402">
        <v>24925</v>
      </c>
    </row>
    <row r="3403" spans="7:23" ht="12.75">
      <c r="G3403">
        <v>24857</v>
      </c>
      <c r="H3403" s="114" t="s">
        <v>3408</v>
      </c>
      <c r="I3403" s="114" t="s">
        <v>658</v>
      </c>
      <c r="L3403">
        <v>303961</v>
      </c>
      <c r="M3403" s="114" t="s">
        <v>192</v>
      </c>
      <c r="N3403" s="114" t="s">
        <v>677</v>
      </c>
      <c r="V3403" s="114" t="s">
        <v>3475</v>
      </c>
      <c r="W3403">
        <v>24926</v>
      </c>
    </row>
    <row r="3404" spans="7:23" ht="12.75">
      <c r="G3404">
        <v>24858</v>
      </c>
      <c r="H3404" s="114" t="s">
        <v>3409</v>
      </c>
      <c r="I3404" s="114" t="s">
        <v>658</v>
      </c>
      <c r="L3404">
        <v>303970</v>
      </c>
      <c r="M3404" s="114" t="s">
        <v>2994</v>
      </c>
      <c r="N3404" s="114" t="s">
        <v>658</v>
      </c>
      <c r="V3404" s="114" t="s">
        <v>3476</v>
      </c>
      <c r="W3404">
        <v>24927</v>
      </c>
    </row>
    <row r="3405" spans="7:23" ht="12.75">
      <c r="G3405">
        <v>24859</v>
      </c>
      <c r="H3405" s="114" t="s">
        <v>3410</v>
      </c>
      <c r="I3405" s="114" t="s">
        <v>658</v>
      </c>
      <c r="L3405">
        <v>303973</v>
      </c>
      <c r="M3405" s="114" t="s">
        <v>427</v>
      </c>
      <c r="N3405" s="114" t="s">
        <v>677</v>
      </c>
      <c r="V3405" s="114" t="s">
        <v>3477</v>
      </c>
      <c r="W3405">
        <v>24928</v>
      </c>
    </row>
    <row r="3406" spans="7:23" ht="12.75">
      <c r="G3406">
        <v>24860</v>
      </c>
      <c r="H3406" s="114" t="s">
        <v>3411</v>
      </c>
      <c r="I3406" s="114" t="s">
        <v>658</v>
      </c>
      <c r="L3406">
        <v>303974</v>
      </c>
      <c r="M3406" s="114" t="s">
        <v>2993</v>
      </c>
      <c r="N3406" s="114" t="s">
        <v>658</v>
      </c>
      <c r="V3406" s="114" t="s">
        <v>3478</v>
      </c>
      <c r="W3406">
        <v>24929</v>
      </c>
    </row>
    <row r="3407" spans="7:23" ht="12.75">
      <c r="G3407">
        <v>24861</v>
      </c>
      <c r="H3407" s="114" t="s">
        <v>3412</v>
      </c>
      <c r="I3407" s="114" t="s">
        <v>658</v>
      </c>
      <c r="L3407">
        <v>303977</v>
      </c>
      <c r="M3407" s="114" t="s">
        <v>377</v>
      </c>
      <c r="N3407" s="114" t="s">
        <v>677</v>
      </c>
      <c r="V3407" s="114" t="s">
        <v>3479</v>
      </c>
      <c r="W3407">
        <v>24930</v>
      </c>
    </row>
    <row r="3408" spans="7:23" ht="12.75">
      <c r="G3408">
        <v>24862</v>
      </c>
      <c r="H3408" s="114" t="s">
        <v>3413</v>
      </c>
      <c r="I3408" s="114" t="s">
        <v>658</v>
      </c>
      <c r="L3408">
        <v>303978</v>
      </c>
      <c r="M3408" s="114" t="s">
        <v>2992</v>
      </c>
      <c r="N3408" s="114" t="s">
        <v>658</v>
      </c>
      <c r="V3408" s="114" t="s">
        <v>3480</v>
      </c>
      <c r="W3408">
        <v>24931</v>
      </c>
    </row>
    <row r="3409" spans="7:23" ht="12.75">
      <c r="G3409">
        <v>24863</v>
      </c>
      <c r="H3409" s="114" t="s">
        <v>1472</v>
      </c>
      <c r="I3409" s="114" t="s">
        <v>658</v>
      </c>
      <c r="L3409">
        <v>303981</v>
      </c>
      <c r="M3409" s="114" t="s">
        <v>383</v>
      </c>
      <c r="N3409" s="114" t="s">
        <v>677</v>
      </c>
      <c r="V3409" s="114" t="s">
        <v>3481</v>
      </c>
      <c r="W3409">
        <v>24932</v>
      </c>
    </row>
    <row r="3410" spans="7:23" ht="12.75">
      <c r="G3410">
        <v>24866</v>
      </c>
      <c r="H3410" s="114" t="s">
        <v>3414</v>
      </c>
      <c r="I3410" s="114" t="s">
        <v>658</v>
      </c>
      <c r="L3410">
        <v>303982</v>
      </c>
      <c r="M3410" s="114" t="s">
        <v>2991</v>
      </c>
      <c r="N3410" s="114" t="s">
        <v>658</v>
      </c>
      <c r="V3410" s="114" t="s">
        <v>3482</v>
      </c>
      <c r="W3410">
        <v>24933</v>
      </c>
    </row>
    <row r="3411" spans="7:23" ht="12.75">
      <c r="G3411">
        <v>24867</v>
      </c>
      <c r="H3411" s="114" t="s">
        <v>3415</v>
      </c>
      <c r="I3411" s="114" t="s">
        <v>658</v>
      </c>
      <c r="L3411">
        <v>303985</v>
      </c>
      <c r="M3411" s="114" t="s">
        <v>1077</v>
      </c>
      <c r="N3411" s="114" t="s">
        <v>677</v>
      </c>
      <c r="V3411" s="114" t="s">
        <v>3483</v>
      </c>
      <c r="W3411">
        <v>24934</v>
      </c>
    </row>
    <row r="3412" spans="7:23" ht="12.75">
      <c r="G3412">
        <v>24868</v>
      </c>
      <c r="H3412" s="114" t="s">
        <v>3416</v>
      </c>
      <c r="I3412" s="114" t="s">
        <v>658</v>
      </c>
      <c r="L3412">
        <v>303986</v>
      </c>
      <c r="M3412" s="114" t="s">
        <v>2990</v>
      </c>
      <c r="N3412" s="114" t="s">
        <v>658</v>
      </c>
      <c r="V3412" s="114" t="s">
        <v>3484</v>
      </c>
      <c r="W3412">
        <v>24935</v>
      </c>
    </row>
    <row r="3413" spans="7:23" ht="12.75">
      <c r="G3413">
        <v>24869</v>
      </c>
      <c r="H3413" s="114" t="s">
        <v>3417</v>
      </c>
      <c r="I3413" s="114" t="s">
        <v>658</v>
      </c>
      <c r="L3413">
        <v>303989</v>
      </c>
      <c r="M3413" s="114" t="s">
        <v>1076</v>
      </c>
      <c r="N3413" s="114" t="s">
        <v>677</v>
      </c>
      <c r="V3413" s="114" t="s">
        <v>3485</v>
      </c>
      <c r="W3413">
        <v>24936</v>
      </c>
    </row>
    <row r="3414" spans="7:23" ht="12.75">
      <c r="G3414">
        <v>24870</v>
      </c>
      <c r="H3414" s="114" t="s">
        <v>3418</v>
      </c>
      <c r="I3414" s="114" t="s">
        <v>658</v>
      </c>
      <c r="L3414">
        <v>303990</v>
      </c>
      <c r="M3414" s="114" t="s">
        <v>2989</v>
      </c>
      <c r="N3414" s="114" t="s">
        <v>658</v>
      </c>
      <c r="V3414" s="114" t="s">
        <v>3486</v>
      </c>
      <c r="W3414">
        <v>24937</v>
      </c>
    </row>
    <row r="3415" spans="7:23" ht="12.75">
      <c r="G3415">
        <v>419674</v>
      </c>
      <c r="H3415" s="114" t="s">
        <v>5282</v>
      </c>
      <c r="I3415" s="114" t="s">
        <v>658</v>
      </c>
      <c r="L3415">
        <v>303993</v>
      </c>
      <c r="M3415" s="114" t="s">
        <v>236</v>
      </c>
      <c r="N3415" s="114" t="s">
        <v>677</v>
      </c>
      <c r="V3415" s="114" t="s">
        <v>3487</v>
      </c>
      <c r="W3415">
        <v>24938</v>
      </c>
    </row>
    <row r="3416" spans="7:23" ht="12.75">
      <c r="G3416">
        <v>24872</v>
      </c>
      <c r="H3416" s="114" t="s">
        <v>3419</v>
      </c>
      <c r="I3416" s="114" t="s">
        <v>658</v>
      </c>
      <c r="L3416">
        <v>303994</v>
      </c>
      <c r="M3416" s="114" t="s">
        <v>2988</v>
      </c>
      <c r="N3416" s="114" t="s">
        <v>658</v>
      </c>
      <c r="V3416" s="114" t="s">
        <v>3488</v>
      </c>
      <c r="W3416">
        <v>24939</v>
      </c>
    </row>
    <row r="3417" spans="7:23" ht="12.75">
      <c r="G3417">
        <v>24873</v>
      </c>
      <c r="H3417" s="114" t="s">
        <v>3420</v>
      </c>
      <c r="I3417" s="114" t="s">
        <v>658</v>
      </c>
      <c r="L3417">
        <v>303997</v>
      </c>
      <c r="M3417" s="114" t="s">
        <v>9</v>
      </c>
      <c r="N3417" s="114" t="s">
        <v>677</v>
      </c>
      <c r="V3417" s="114" t="s">
        <v>3489</v>
      </c>
      <c r="W3417">
        <v>24940</v>
      </c>
    </row>
    <row r="3418" spans="7:23" ht="12.75">
      <c r="G3418">
        <v>24874</v>
      </c>
      <c r="H3418" s="114" t="s">
        <v>3421</v>
      </c>
      <c r="I3418" s="114" t="s">
        <v>658</v>
      </c>
      <c r="L3418">
        <v>303998</v>
      </c>
      <c r="M3418" s="114" t="s">
        <v>2987</v>
      </c>
      <c r="N3418" s="114" t="s">
        <v>658</v>
      </c>
      <c r="V3418" s="114" t="s">
        <v>3490</v>
      </c>
      <c r="W3418">
        <v>24941</v>
      </c>
    </row>
    <row r="3419" spans="7:23" ht="12.75">
      <c r="G3419">
        <v>24875</v>
      </c>
      <c r="H3419" s="114" t="s">
        <v>3422</v>
      </c>
      <c r="I3419" s="114" t="s">
        <v>658</v>
      </c>
      <c r="L3419">
        <v>304001</v>
      </c>
      <c r="M3419" s="114" t="s">
        <v>220</v>
      </c>
      <c r="N3419" s="114" t="s">
        <v>677</v>
      </c>
      <c r="V3419" s="114" t="s">
        <v>5285</v>
      </c>
      <c r="W3419">
        <v>399293</v>
      </c>
    </row>
    <row r="3420" spans="7:23" ht="12.75">
      <c r="G3420">
        <v>24876</v>
      </c>
      <c r="H3420" s="114" t="s">
        <v>3423</v>
      </c>
      <c r="I3420" s="114" t="s">
        <v>658</v>
      </c>
      <c r="L3420">
        <v>304002</v>
      </c>
      <c r="M3420" s="114" t="s">
        <v>2986</v>
      </c>
      <c r="N3420" s="114" t="s">
        <v>658</v>
      </c>
      <c r="V3420" s="114" t="s">
        <v>3491</v>
      </c>
      <c r="W3420">
        <v>24942</v>
      </c>
    </row>
    <row r="3421" spans="7:23" ht="12.75">
      <c r="G3421">
        <v>24877</v>
      </c>
      <c r="H3421" s="114" t="s">
        <v>3424</v>
      </c>
      <c r="I3421" s="114" t="s">
        <v>658</v>
      </c>
      <c r="L3421">
        <v>304005</v>
      </c>
      <c r="M3421" s="114" t="s">
        <v>418</v>
      </c>
      <c r="N3421" s="114" t="s">
        <v>677</v>
      </c>
      <c r="V3421" s="114" t="s">
        <v>3492</v>
      </c>
      <c r="W3421">
        <v>24943</v>
      </c>
    </row>
    <row r="3422" spans="7:23" ht="12.75">
      <c r="G3422">
        <v>24878</v>
      </c>
      <c r="H3422" s="114" t="s">
        <v>3425</v>
      </c>
      <c r="I3422" s="114" t="s">
        <v>658</v>
      </c>
      <c r="L3422">
        <v>304006</v>
      </c>
      <c r="M3422" s="114" t="s">
        <v>2985</v>
      </c>
      <c r="N3422" s="114" t="s">
        <v>658</v>
      </c>
      <c r="V3422" s="114" t="s">
        <v>3493</v>
      </c>
      <c r="W3422">
        <v>24944</v>
      </c>
    </row>
    <row r="3423" spans="7:23" ht="12.75">
      <c r="G3423">
        <v>24879</v>
      </c>
      <c r="H3423" s="114" t="s">
        <v>3426</v>
      </c>
      <c r="I3423" s="114" t="s">
        <v>658</v>
      </c>
      <c r="L3423">
        <v>304009</v>
      </c>
      <c r="M3423" s="114" t="s">
        <v>416</v>
      </c>
      <c r="N3423" s="114" t="s">
        <v>677</v>
      </c>
      <c r="V3423" s="114" t="s">
        <v>3494</v>
      </c>
      <c r="W3423">
        <v>24945</v>
      </c>
    </row>
    <row r="3424" spans="7:23" ht="12.75">
      <c r="G3424">
        <v>205917</v>
      </c>
      <c r="H3424" s="114" t="s">
        <v>3427</v>
      </c>
      <c r="I3424" s="114" t="s">
        <v>658</v>
      </c>
      <c r="L3424">
        <v>304010</v>
      </c>
      <c r="M3424" s="114" t="s">
        <v>2984</v>
      </c>
      <c r="N3424" s="114" t="s">
        <v>658</v>
      </c>
      <c r="V3424" s="114" t="s">
        <v>3495</v>
      </c>
      <c r="W3424">
        <v>24946</v>
      </c>
    </row>
    <row r="3425" spans="7:23" ht="12.75">
      <c r="G3425">
        <v>24880</v>
      </c>
      <c r="H3425" s="114" t="s">
        <v>3428</v>
      </c>
      <c r="I3425" s="114" t="s">
        <v>658</v>
      </c>
      <c r="L3425">
        <v>304013</v>
      </c>
      <c r="M3425" s="114" t="s">
        <v>1075</v>
      </c>
      <c r="N3425" s="114" t="s">
        <v>677</v>
      </c>
      <c r="V3425" s="114" t="s">
        <v>3496</v>
      </c>
      <c r="W3425">
        <v>24947</v>
      </c>
    </row>
    <row r="3426" spans="7:23" ht="12.75">
      <c r="G3426">
        <v>24881</v>
      </c>
      <c r="H3426" s="114" t="s">
        <v>3429</v>
      </c>
      <c r="I3426" s="114" t="s">
        <v>658</v>
      </c>
      <c r="L3426">
        <v>304014</v>
      </c>
      <c r="M3426" s="114" t="s">
        <v>2983</v>
      </c>
      <c r="N3426" s="114" t="s">
        <v>658</v>
      </c>
      <c r="V3426" s="114" t="s">
        <v>3497</v>
      </c>
      <c r="W3426">
        <v>24948</v>
      </c>
    </row>
    <row r="3427" spans="7:23" ht="12.75">
      <c r="G3427">
        <v>24882</v>
      </c>
      <c r="H3427" s="114" t="s">
        <v>3430</v>
      </c>
      <c r="I3427" s="114" t="s">
        <v>658</v>
      </c>
      <c r="L3427">
        <v>304017</v>
      </c>
      <c r="M3427" s="114" t="s">
        <v>313</v>
      </c>
      <c r="N3427" s="114" t="s">
        <v>677</v>
      </c>
      <c r="V3427" s="114" t="s">
        <v>3498</v>
      </c>
      <c r="W3427">
        <v>24949</v>
      </c>
    </row>
    <row r="3428" spans="7:23" ht="12.75">
      <c r="G3428">
        <v>24883</v>
      </c>
      <c r="H3428" s="114" t="s">
        <v>3431</v>
      </c>
      <c r="I3428" s="114" t="s">
        <v>658</v>
      </c>
      <c r="L3428">
        <v>304018</v>
      </c>
      <c r="M3428" s="114" t="s">
        <v>2982</v>
      </c>
      <c r="N3428" s="114" t="s">
        <v>658</v>
      </c>
      <c r="V3428" s="114" t="s">
        <v>3499</v>
      </c>
      <c r="W3428">
        <v>24950</v>
      </c>
    </row>
    <row r="3429" spans="7:23" ht="12.75">
      <c r="G3429">
        <v>24884</v>
      </c>
      <c r="H3429" s="114" t="s">
        <v>3432</v>
      </c>
      <c r="I3429" s="114" t="s">
        <v>658</v>
      </c>
      <c r="L3429">
        <v>304021</v>
      </c>
      <c r="M3429" s="114" t="s">
        <v>1074</v>
      </c>
      <c r="N3429" s="114" t="s">
        <v>677</v>
      </c>
      <c r="V3429" s="114" t="s">
        <v>3500</v>
      </c>
      <c r="W3429">
        <v>24951</v>
      </c>
    </row>
    <row r="3430" spans="7:23" ht="12.75">
      <c r="G3430">
        <v>24885</v>
      </c>
      <c r="H3430" s="114" t="s">
        <v>3433</v>
      </c>
      <c r="I3430" s="114" t="s">
        <v>658</v>
      </c>
      <c r="L3430">
        <v>304022</v>
      </c>
      <c r="M3430" s="114" t="s">
        <v>2981</v>
      </c>
      <c r="N3430" s="114" t="s">
        <v>658</v>
      </c>
      <c r="V3430" s="114" t="s">
        <v>3501</v>
      </c>
      <c r="W3430">
        <v>24952</v>
      </c>
    </row>
    <row r="3431" spans="7:23" ht="12.75">
      <c r="G3431">
        <v>24886</v>
      </c>
      <c r="H3431" s="114" t="s">
        <v>3434</v>
      </c>
      <c r="I3431" s="114" t="s">
        <v>658</v>
      </c>
      <c r="L3431">
        <v>304025</v>
      </c>
      <c r="M3431" s="114" t="s">
        <v>1073</v>
      </c>
      <c r="N3431" s="114" t="s">
        <v>677</v>
      </c>
      <c r="V3431" s="114" t="s">
        <v>3502</v>
      </c>
      <c r="W3431">
        <v>24953</v>
      </c>
    </row>
    <row r="3432" spans="7:23" ht="12.75">
      <c r="G3432">
        <v>24887</v>
      </c>
      <c r="H3432" s="114" t="s">
        <v>3435</v>
      </c>
      <c r="I3432" s="114" t="s">
        <v>658</v>
      </c>
      <c r="L3432">
        <v>304026</v>
      </c>
      <c r="M3432" s="114" t="s">
        <v>2980</v>
      </c>
      <c r="N3432" s="114" t="s">
        <v>658</v>
      </c>
      <c r="V3432" s="114" t="s">
        <v>3503</v>
      </c>
      <c r="W3432">
        <v>24954</v>
      </c>
    </row>
    <row r="3433" spans="7:23" ht="12.75">
      <c r="G3433">
        <v>24888</v>
      </c>
      <c r="H3433" s="114" t="s">
        <v>3436</v>
      </c>
      <c r="I3433" s="114" t="s">
        <v>658</v>
      </c>
      <c r="L3433">
        <v>304029</v>
      </c>
      <c r="M3433" s="114" t="s">
        <v>1072</v>
      </c>
      <c r="N3433" s="114" t="s">
        <v>677</v>
      </c>
      <c r="V3433" s="114" t="s">
        <v>4828</v>
      </c>
      <c r="W3433">
        <v>359277</v>
      </c>
    </row>
    <row r="3434" spans="7:23" ht="12.75">
      <c r="G3434">
        <v>24889</v>
      </c>
      <c r="H3434" s="114" t="s">
        <v>3437</v>
      </c>
      <c r="I3434" s="114" t="s">
        <v>658</v>
      </c>
      <c r="L3434">
        <v>304030</v>
      </c>
      <c r="M3434" s="114" t="s">
        <v>2979</v>
      </c>
      <c r="N3434" s="114" t="s">
        <v>658</v>
      </c>
      <c r="V3434" s="114" t="s">
        <v>3504</v>
      </c>
      <c r="W3434">
        <v>24955</v>
      </c>
    </row>
    <row r="3435" spans="7:23" ht="12.75">
      <c r="G3435">
        <v>24890</v>
      </c>
      <c r="H3435" s="114" t="s">
        <v>3438</v>
      </c>
      <c r="I3435" s="114" t="s">
        <v>658</v>
      </c>
      <c r="L3435">
        <v>304033</v>
      </c>
      <c r="M3435" s="114" t="s">
        <v>217</v>
      </c>
      <c r="N3435" s="114" t="s">
        <v>677</v>
      </c>
      <c r="V3435" s="114" t="s">
        <v>3505</v>
      </c>
      <c r="W3435">
        <v>24956</v>
      </c>
    </row>
    <row r="3436" spans="7:23" ht="12.75">
      <c r="G3436">
        <v>24891</v>
      </c>
      <c r="H3436" s="114" t="s">
        <v>3439</v>
      </c>
      <c r="I3436" s="114" t="s">
        <v>658</v>
      </c>
      <c r="L3436">
        <v>304034</v>
      </c>
      <c r="M3436" s="114" t="s">
        <v>2978</v>
      </c>
      <c r="N3436" s="114" t="s">
        <v>658</v>
      </c>
      <c r="V3436" s="114" t="s">
        <v>3506</v>
      </c>
      <c r="W3436">
        <v>24957</v>
      </c>
    </row>
    <row r="3437" spans="7:23" ht="12.75">
      <c r="G3437">
        <v>24892</v>
      </c>
      <c r="H3437" s="114" t="s">
        <v>3440</v>
      </c>
      <c r="I3437" s="114" t="s">
        <v>658</v>
      </c>
      <c r="L3437">
        <v>304037</v>
      </c>
      <c r="M3437" s="114" t="s">
        <v>299</v>
      </c>
      <c r="N3437" s="114" t="s">
        <v>677</v>
      </c>
      <c r="V3437" s="114" t="s">
        <v>3507</v>
      </c>
      <c r="W3437">
        <v>24958</v>
      </c>
    </row>
    <row r="3438" spans="7:23" ht="12.75">
      <c r="G3438">
        <v>24893</v>
      </c>
      <c r="H3438" s="114" t="s">
        <v>3441</v>
      </c>
      <c r="I3438" s="114" t="s">
        <v>658</v>
      </c>
      <c r="L3438">
        <v>304038</v>
      </c>
      <c r="M3438" s="114" t="s">
        <v>2977</v>
      </c>
      <c r="N3438" s="114" t="s">
        <v>658</v>
      </c>
      <c r="V3438" s="114" t="s">
        <v>3508</v>
      </c>
      <c r="W3438">
        <v>24959</v>
      </c>
    </row>
    <row r="3439" spans="7:23" ht="12.75">
      <c r="G3439">
        <v>24894</v>
      </c>
      <c r="H3439" s="114" t="s">
        <v>3442</v>
      </c>
      <c r="I3439" s="114" t="s">
        <v>658</v>
      </c>
      <c r="L3439">
        <v>304041</v>
      </c>
      <c r="M3439" s="114" t="s">
        <v>215</v>
      </c>
      <c r="N3439" s="114" t="s">
        <v>677</v>
      </c>
      <c r="V3439" s="114" t="s">
        <v>3509</v>
      </c>
      <c r="W3439">
        <v>24960</v>
      </c>
    </row>
    <row r="3440" spans="7:23" ht="12.75">
      <c r="G3440">
        <v>24895</v>
      </c>
      <c r="H3440" s="114" t="s">
        <v>3443</v>
      </c>
      <c r="I3440" s="114" t="s">
        <v>658</v>
      </c>
      <c r="L3440">
        <v>304042</v>
      </c>
      <c r="M3440" s="114" t="s">
        <v>2976</v>
      </c>
      <c r="N3440" s="114" t="s">
        <v>658</v>
      </c>
      <c r="V3440" s="114" t="s">
        <v>3510</v>
      </c>
      <c r="W3440">
        <v>24961</v>
      </c>
    </row>
    <row r="3441" spans="7:23" ht="12.75">
      <c r="G3441">
        <v>24896</v>
      </c>
      <c r="H3441" s="114" t="s">
        <v>3444</v>
      </c>
      <c r="I3441" s="114" t="s">
        <v>658</v>
      </c>
      <c r="L3441">
        <v>304045</v>
      </c>
      <c r="M3441" s="114" t="s">
        <v>213</v>
      </c>
      <c r="N3441" s="114" t="s">
        <v>677</v>
      </c>
      <c r="V3441" s="114" t="s">
        <v>3511</v>
      </c>
      <c r="W3441">
        <v>24962</v>
      </c>
    </row>
    <row r="3442" spans="7:23" ht="12.75">
      <c r="G3442">
        <v>24897</v>
      </c>
      <c r="H3442" s="114" t="s">
        <v>3445</v>
      </c>
      <c r="I3442" s="114" t="s">
        <v>658</v>
      </c>
      <c r="L3442">
        <v>304046</v>
      </c>
      <c r="M3442" s="114" t="s">
        <v>2975</v>
      </c>
      <c r="N3442" s="114" t="s">
        <v>658</v>
      </c>
      <c r="V3442" s="114" t="s">
        <v>3512</v>
      </c>
      <c r="W3442">
        <v>24963</v>
      </c>
    </row>
    <row r="3443" spans="7:23" ht="12.75">
      <c r="G3443">
        <v>24898</v>
      </c>
      <c r="H3443" s="114" t="s">
        <v>3446</v>
      </c>
      <c r="I3443" s="114" t="s">
        <v>658</v>
      </c>
      <c r="L3443">
        <v>304049</v>
      </c>
      <c r="M3443" s="114" t="s">
        <v>391</v>
      </c>
      <c r="N3443" s="114" t="s">
        <v>677</v>
      </c>
      <c r="V3443" s="114" t="s">
        <v>3513</v>
      </c>
      <c r="W3443">
        <v>24964</v>
      </c>
    </row>
    <row r="3444" spans="7:23" ht="12.75">
      <c r="G3444">
        <v>24899</v>
      </c>
      <c r="H3444" s="114" t="s">
        <v>3447</v>
      </c>
      <c r="I3444" s="114" t="s">
        <v>658</v>
      </c>
      <c r="L3444">
        <v>304050</v>
      </c>
      <c r="M3444" s="114" t="s">
        <v>2974</v>
      </c>
      <c r="N3444" s="114" t="s">
        <v>658</v>
      </c>
      <c r="V3444" s="114" t="s">
        <v>3514</v>
      </c>
      <c r="W3444">
        <v>24965</v>
      </c>
    </row>
    <row r="3445" spans="7:23" ht="12.75">
      <c r="G3445">
        <v>24900</v>
      </c>
      <c r="H3445" s="114" t="s">
        <v>3448</v>
      </c>
      <c r="I3445" s="114" t="s">
        <v>658</v>
      </c>
      <c r="L3445">
        <v>304053</v>
      </c>
      <c r="M3445" s="114" t="s">
        <v>1071</v>
      </c>
      <c r="N3445" s="114" t="s">
        <v>677</v>
      </c>
      <c r="V3445" s="114" t="s">
        <v>3515</v>
      </c>
      <c r="W3445">
        <v>24966</v>
      </c>
    </row>
    <row r="3446" spans="7:23" ht="12.75">
      <c r="G3446">
        <v>24901</v>
      </c>
      <c r="H3446" s="114" t="s">
        <v>3449</v>
      </c>
      <c r="I3446" s="114" t="s">
        <v>658</v>
      </c>
      <c r="L3446">
        <v>304054</v>
      </c>
      <c r="M3446" s="114" t="s">
        <v>2973</v>
      </c>
      <c r="N3446" s="114" t="s">
        <v>658</v>
      </c>
      <c r="V3446" s="114" t="s">
        <v>3516</v>
      </c>
      <c r="W3446">
        <v>24967</v>
      </c>
    </row>
    <row r="3447" spans="7:23" ht="12.75">
      <c r="G3447">
        <v>24902</v>
      </c>
      <c r="H3447" s="114" t="s">
        <v>3450</v>
      </c>
      <c r="I3447" s="114" t="s">
        <v>658</v>
      </c>
      <c r="L3447">
        <v>304057</v>
      </c>
      <c r="M3447" s="114" t="s">
        <v>211</v>
      </c>
      <c r="N3447" s="114" t="s">
        <v>677</v>
      </c>
      <c r="V3447" s="114" t="s">
        <v>3517</v>
      </c>
      <c r="W3447">
        <v>24968</v>
      </c>
    </row>
    <row r="3448" spans="7:23" ht="12.75">
      <c r="G3448">
        <v>24903</v>
      </c>
      <c r="H3448" s="114" t="s">
        <v>3451</v>
      </c>
      <c r="I3448" s="114" t="s">
        <v>658</v>
      </c>
      <c r="L3448">
        <v>304058</v>
      </c>
      <c r="M3448" s="114" t="s">
        <v>2972</v>
      </c>
      <c r="N3448" s="114" t="s">
        <v>658</v>
      </c>
      <c r="V3448" s="114" t="s">
        <v>3518</v>
      </c>
      <c r="W3448">
        <v>24969</v>
      </c>
    </row>
    <row r="3449" spans="7:23" ht="12.75">
      <c r="G3449">
        <v>24904</v>
      </c>
      <c r="H3449" s="114" t="s">
        <v>3452</v>
      </c>
      <c r="I3449" s="114" t="s">
        <v>658</v>
      </c>
      <c r="L3449">
        <v>304061</v>
      </c>
      <c r="M3449" s="114" t="s">
        <v>209</v>
      </c>
      <c r="N3449" s="114" t="s">
        <v>677</v>
      </c>
      <c r="V3449" s="114" t="s">
        <v>3519</v>
      </c>
      <c r="W3449">
        <v>24970</v>
      </c>
    </row>
    <row r="3450" spans="7:23" ht="12.75">
      <c r="G3450">
        <v>24905</v>
      </c>
      <c r="H3450" s="114" t="s">
        <v>3453</v>
      </c>
      <c r="I3450" s="114" t="s">
        <v>658</v>
      </c>
      <c r="L3450">
        <v>304062</v>
      </c>
      <c r="M3450" s="114" t="s">
        <v>2971</v>
      </c>
      <c r="N3450" s="114" t="s">
        <v>658</v>
      </c>
      <c r="V3450" s="114" t="s">
        <v>3520</v>
      </c>
      <c r="W3450">
        <v>24971</v>
      </c>
    </row>
    <row r="3451" spans="7:23" ht="12.75">
      <c r="G3451">
        <v>412280</v>
      </c>
      <c r="H3451" s="114" t="s">
        <v>5283</v>
      </c>
      <c r="I3451" s="114" t="s">
        <v>658</v>
      </c>
      <c r="L3451">
        <v>304065</v>
      </c>
      <c r="M3451" s="114" t="s">
        <v>207</v>
      </c>
      <c r="N3451" s="114" t="s">
        <v>677</v>
      </c>
      <c r="V3451" s="114" t="s">
        <v>3521</v>
      </c>
      <c r="W3451">
        <v>24972</v>
      </c>
    </row>
    <row r="3452" spans="7:23" ht="12.75">
      <c r="G3452">
        <v>24906</v>
      </c>
      <c r="H3452" s="114" t="s">
        <v>3454</v>
      </c>
      <c r="I3452" s="114" t="s">
        <v>658</v>
      </c>
      <c r="L3452">
        <v>304066</v>
      </c>
      <c r="M3452" s="114" t="s">
        <v>3002</v>
      </c>
      <c r="N3452" s="114" t="s">
        <v>658</v>
      </c>
      <c r="V3452" s="114" t="s">
        <v>3522</v>
      </c>
      <c r="W3452">
        <v>24973</v>
      </c>
    </row>
    <row r="3453" spans="7:23" ht="12.75">
      <c r="G3453">
        <v>24907</v>
      </c>
      <c r="H3453" s="114" t="s">
        <v>3455</v>
      </c>
      <c r="I3453" s="114" t="s">
        <v>658</v>
      </c>
      <c r="L3453">
        <v>304069</v>
      </c>
      <c r="M3453" s="114" t="s">
        <v>1078</v>
      </c>
      <c r="N3453" s="114" t="s">
        <v>677</v>
      </c>
      <c r="V3453" s="114" t="s">
        <v>3523</v>
      </c>
      <c r="W3453">
        <v>24974</v>
      </c>
    </row>
    <row r="3454" spans="7:23" ht="12.75">
      <c r="G3454">
        <v>24908</v>
      </c>
      <c r="H3454" s="114" t="s">
        <v>3456</v>
      </c>
      <c r="I3454" s="114" t="s">
        <v>658</v>
      </c>
      <c r="L3454">
        <v>304070</v>
      </c>
      <c r="M3454" s="114" t="s">
        <v>3001</v>
      </c>
      <c r="N3454" s="114" t="s">
        <v>658</v>
      </c>
      <c r="V3454" s="114" t="s">
        <v>5286</v>
      </c>
      <c r="W3454">
        <v>398074</v>
      </c>
    </row>
    <row r="3455" spans="7:23" ht="12.75">
      <c r="G3455">
        <v>24909</v>
      </c>
      <c r="H3455" s="114" t="s">
        <v>3457</v>
      </c>
      <c r="I3455" s="114" t="s">
        <v>658</v>
      </c>
      <c r="L3455">
        <v>304073</v>
      </c>
      <c r="M3455" s="114" t="s">
        <v>430</v>
      </c>
      <c r="N3455" s="114" t="s">
        <v>677</v>
      </c>
      <c r="V3455" s="114" t="s">
        <v>3524</v>
      </c>
      <c r="W3455">
        <v>24975</v>
      </c>
    </row>
    <row r="3456" spans="7:23" ht="12.75">
      <c r="G3456">
        <v>24910</v>
      </c>
      <c r="H3456" s="114" t="s">
        <v>3458</v>
      </c>
      <c r="I3456" s="114" t="s">
        <v>658</v>
      </c>
      <c r="L3456">
        <v>304074</v>
      </c>
      <c r="M3456" s="114" t="s">
        <v>3000</v>
      </c>
      <c r="N3456" s="114" t="s">
        <v>658</v>
      </c>
      <c r="V3456" s="114" t="s">
        <v>3525</v>
      </c>
      <c r="W3456">
        <v>24976</v>
      </c>
    </row>
    <row r="3457" spans="7:23" ht="12.75">
      <c r="G3457">
        <v>24911</v>
      </c>
      <c r="H3457" s="114" t="s">
        <v>3459</v>
      </c>
      <c r="I3457" s="114" t="s">
        <v>658</v>
      </c>
      <c r="L3457">
        <v>304077</v>
      </c>
      <c r="M3457" s="114" t="s">
        <v>221</v>
      </c>
      <c r="N3457" s="114" t="s">
        <v>677</v>
      </c>
      <c r="V3457" s="114" t="s">
        <v>3526</v>
      </c>
      <c r="W3457">
        <v>24977</v>
      </c>
    </row>
    <row r="3458" spans="7:23" ht="12.75">
      <c r="G3458">
        <v>24912</v>
      </c>
      <c r="H3458" s="114" t="s">
        <v>3460</v>
      </c>
      <c r="I3458" s="114" t="s">
        <v>658</v>
      </c>
      <c r="L3458">
        <v>304078</v>
      </c>
      <c r="M3458" s="114" t="s">
        <v>2999</v>
      </c>
      <c r="N3458" s="114" t="s">
        <v>658</v>
      </c>
      <c r="V3458" s="114" t="s">
        <v>3527</v>
      </c>
      <c r="W3458">
        <v>24978</v>
      </c>
    </row>
    <row r="3459" spans="7:23" ht="12.75">
      <c r="G3459">
        <v>24913</v>
      </c>
      <c r="H3459" s="114" t="s">
        <v>3461</v>
      </c>
      <c r="I3459" s="114" t="s">
        <v>658</v>
      </c>
      <c r="L3459">
        <v>304081</v>
      </c>
      <c r="M3459" s="114" t="s">
        <v>316</v>
      </c>
      <c r="N3459" s="114" t="s">
        <v>677</v>
      </c>
      <c r="V3459" s="114" t="s">
        <v>3528</v>
      </c>
      <c r="W3459">
        <v>24979</v>
      </c>
    </row>
    <row r="3460" spans="7:23" ht="12.75">
      <c r="G3460">
        <v>24914</v>
      </c>
      <c r="H3460" s="114" t="s">
        <v>3462</v>
      </c>
      <c r="I3460" s="114" t="s">
        <v>658</v>
      </c>
      <c r="L3460">
        <v>304082</v>
      </c>
      <c r="M3460" s="114" t="s">
        <v>2998</v>
      </c>
      <c r="N3460" s="114" t="s">
        <v>658</v>
      </c>
      <c r="V3460" s="114" t="s">
        <v>3529</v>
      </c>
      <c r="W3460">
        <v>24980</v>
      </c>
    </row>
    <row r="3461" spans="7:23" ht="12.75">
      <c r="G3461">
        <v>215877</v>
      </c>
      <c r="H3461" s="114" t="s">
        <v>3463</v>
      </c>
      <c r="I3461" s="114" t="s">
        <v>658</v>
      </c>
      <c r="L3461">
        <v>304085</v>
      </c>
      <c r="M3461" s="114" t="s">
        <v>530</v>
      </c>
      <c r="N3461" s="114" t="s">
        <v>677</v>
      </c>
      <c r="V3461" s="114" t="s">
        <v>3530</v>
      </c>
      <c r="W3461">
        <v>24981</v>
      </c>
    </row>
    <row r="3462" spans="7:23" ht="12.75">
      <c r="G3462">
        <v>24915</v>
      </c>
      <c r="H3462" s="114" t="s">
        <v>3464</v>
      </c>
      <c r="I3462" s="114" t="s">
        <v>658</v>
      </c>
      <c r="L3462">
        <v>304086</v>
      </c>
      <c r="M3462" s="114" t="s">
        <v>2997</v>
      </c>
      <c r="N3462" s="114" t="s">
        <v>658</v>
      </c>
      <c r="V3462" s="114" t="s">
        <v>3531</v>
      </c>
      <c r="W3462">
        <v>24982</v>
      </c>
    </row>
    <row r="3463" spans="7:23" ht="12.75">
      <c r="G3463">
        <v>24916</v>
      </c>
      <c r="H3463" s="114" t="s">
        <v>3465</v>
      </c>
      <c r="I3463" s="114" t="s">
        <v>658</v>
      </c>
      <c r="L3463">
        <v>304089</v>
      </c>
      <c r="M3463" s="114" t="s">
        <v>324</v>
      </c>
      <c r="N3463" s="114" t="s">
        <v>677</v>
      </c>
      <c r="V3463" s="114" t="s">
        <v>3532</v>
      </c>
      <c r="W3463">
        <v>24983</v>
      </c>
    </row>
    <row r="3464" spans="7:23" ht="12.75">
      <c r="G3464">
        <v>24917</v>
      </c>
      <c r="H3464" s="114" t="s">
        <v>3466</v>
      </c>
      <c r="I3464" s="114" t="s">
        <v>658</v>
      </c>
      <c r="L3464">
        <v>304090</v>
      </c>
      <c r="M3464" s="114" t="s">
        <v>2996</v>
      </c>
      <c r="N3464" s="114" t="s">
        <v>658</v>
      </c>
      <c r="V3464" s="114" t="s">
        <v>3533</v>
      </c>
      <c r="W3464">
        <v>24984</v>
      </c>
    </row>
    <row r="3465" spans="7:23" ht="12.75">
      <c r="G3465">
        <v>24918</v>
      </c>
      <c r="H3465" s="114" t="s">
        <v>3467</v>
      </c>
      <c r="I3465" s="114" t="s">
        <v>658</v>
      </c>
      <c r="L3465">
        <v>304093</v>
      </c>
      <c r="M3465" s="114" t="s">
        <v>531</v>
      </c>
      <c r="N3465" s="114" t="s">
        <v>677</v>
      </c>
      <c r="V3465" s="114" t="s">
        <v>3534</v>
      </c>
      <c r="W3465">
        <v>24985</v>
      </c>
    </row>
    <row r="3466" spans="7:23" ht="12.75">
      <c r="G3466">
        <v>24919</v>
      </c>
      <c r="H3466" s="114" t="s">
        <v>3468</v>
      </c>
      <c r="I3466" s="114" t="s">
        <v>658</v>
      </c>
      <c r="L3466">
        <v>304094</v>
      </c>
      <c r="M3466" s="114" t="s">
        <v>2995</v>
      </c>
      <c r="N3466" s="114" t="s">
        <v>658</v>
      </c>
      <c r="V3466" s="114" t="s">
        <v>3535</v>
      </c>
      <c r="W3466">
        <v>24986</v>
      </c>
    </row>
    <row r="3467" spans="7:23" ht="12.75">
      <c r="G3467">
        <v>24920</v>
      </c>
      <c r="H3467" s="114" t="s">
        <v>3469</v>
      </c>
      <c r="I3467" s="114" t="s">
        <v>658</v>
      </c>
      <c r="L3467">
        <v>304097</v>
      </c>
      <c r="M3467" s="114" t="s">
        <v>323</v>
      </c>
      <c r="N3467" s="114" t="s">
        <v>677</v>
      </c>
      <c r="V3467" s="114" t="s">
        <v>3536</v>
      </c>
      <c r="W3467">
        <v>24987</v>
      </c>
    </row>
    <row r="3468" spans="7:23" ht="12.75">
      <c r="G3468">
        <v>399289</v>
      </c>
      <c r="H3468" s="114" t="s">
        <v>5284</v>
      </c>
      <c r="I3468" s="114" t="s">
        <v>658</v>
      </c>
      <c r="L3468">
        <v>304098</v>
      </c>
      <c r="M3468" s="114" t="s">
        <v>3021</v>
      </c>
      <c r="N3468" s="114" t="s">
        <v>658</v>
      </c>
      <c r="V3468" s="114" t="s">
        <v>3537</v>
      </c>
      <c r="W3468">
        <v>24988</v>
      </c>
    </row>
    <row r="3469" spans="7:23" ht="12.75">
      <c r="G3469">
        <v>24921</v>
      </c>
      <c r="H3469" s="114" t="s">
        <v>3470</v>
      </c>
      <c r="I3469" s="114" t="s">
        <v>658</v>
      </c>
      <c r="L3469">
        <v>304101</v>
      </c>
      <c r="M3469" s="114" t="s">
        <v>1089</v>
      </c>
      <c r="N3469" s="114" t="s">
        <v>677</v>
      </c>
      <c r="V3469" s="114" t="s">
        <v>4748</v>
      </c>
      <c r="W3469">
        <v>330470</v>
      </c>
    </row>
    <row r="3470" spans="7:23" ht="12.75">
      <c r="G3470">
        <v>24922</v>
      </c>
      <c r="H3470" s="114" t="s">
        <v>3471</v>
      </c>
      <c r="I3470" s="114" t="s">
        <v>658</v>
      </c>
      <c r="L3470">
        <v>304102</v>
      </c>
      <c r="M3470" s="114" t="s">
        <v>3007</v>
      </c>
      <c r="N3470" s="114" t="s">
        <v>658</v>
      </c>
      <c r="V3470" s="114" t="s">
        <v>4749</v>
      </c>
      <c r="W3470">
        <v>339077</v>
      </c>
    </row>
    <row r="3471" spans="7:23" ht="12.75">
      <c r="G3471">
        <v>24923</v>
      </c>
      <c r="H3471" s="114" t="s">
        <v>3472</v>
      </c>
      <c r="I3471" s="114" t="s">
        <v>658</v>
      </c>
      <c r="L3471">
        <v>304105</v>
      </c>
      <c r="M3471" s="114" t="s">
        <v>1082</v>
      </c>
      <c r="N3471" s="114" t="s">
        <v>677</v>
      </c>
      <c r="V3471" s="114" t="s">
        <v>3538</v>
      </c>
      <c r="W3471">
        <v>24989</v>
      </c>
    </row>
    <row r="3472" spans="7:23" ht="12.75">
      <c r="G3472">
        <v>24924</v>
      </c>
      <c r="H3472" s="114" t="s">
        <v>3473</v>
      </c>
      <c r="I3472" s="114" t="s">
        <v>658</v>
      </c>
      <c r="L3472">
        <v>304106</v>
      </c>
      <c r="M3472" s="114" t="s">
        <v>3006</v>
      </c>
      <c r="N3472" s="114" t="s">
        <v>658</v>
      </c>
      <c r="V3472" s="114" t="s">
        <v>3539</v>
      </c>
      <c r="W3472">
        <v>24990</v>
      </c>
    </row>
    <row r="3473" spans="7:23" ht="12.75">
      <c r="G3473">
        <v>24925</v>
      </c>
      <c r="H3473" s="114" t="s">
        <v>3474</v>
      </c>
      <c r="I3473" s="114" t="s">
        <v>658</v>
      </c>
      <c r="L3473">
        <v>304109</v>
      </c>
      <c r="M3473" s="114" t="s">
        <v>1081</v>
      </c>
      <c r="N3473" s="114" t="s">
        <v>677</v>
      </c>
      <c r="V3473" s="114" t="s">
        <v>3540</v>
      </c>
      <c r="W3473">
        <v>24991</v>
      </c>
    </row>
    <row r="3474" spans="7:23" ht="12.75">
      <c r="G3474">
        <v>24926</v>
      </c>
      <c r="H3474" s="114" t="s">
        <v>3475</v>
      </c>
      <c r="I3474" s="114" t="s">
        <v>658</v>
      </c>
      <c r="L3474">
        <v>304110</v>
      </c>
      <c r="M3474" s="114" t="s">
        <v>3005</v>
      </c>
      <c r="N3474" s="114" t="s">
        <v>658</v>
      </c>
      <c r="V3474" s="114" t="s">
        <v>3541</v>
      </c>
      <c r="W3474">
        <v>24992</v>
      </c>
    </row>
    <row r="3475" spans="7:23" ht="12.75">
      <c r="G3475">
        <v>24927</v>
      </c>
      <c r="H3475" s="114" t="s">
        <v>3476</v>
      </c>
      <c r="I3475" s="114" t="s">
        <v>658</v>
      </c>
      <c r="L3475">
        <v>304113</v>
      </c>
      <c r="M3475" s="114" t="s">
        <v>446</v>
      </c>
      <c r="N3475" s="114" t="s">
        <v>677</v>
      </c>
      <c r="V3475" s="114" t="s">
        <v>3542</v>
      </c>
      <c r="W3475">
        <v>24993</v>
      </c>
    </row>
    <row r="3476" spans="7:23" ht="12.75">
      <c r="G3476">
        <v>24928</v>
      </c>
      <c r="H3476" s="114" t="s">
        <v>3477</v>
      </c>
      <c r="I3476" s="114" t="s">
        <v>658</v>
      </c>
      <c r="L3476">
        <v>304114</v>
      </c>
      <c r="M3476" s="114" t="s">
        <v>3004</v>
      </c>
      <c r="N3476" s="114" t="s">
        <v>658</v>
      </c>
      <c r="V3476" s="114" t="s">
        <v>3543</v>
      </c>
      <c r="W3476">
        <v>24994</v>
      </c>
    </row>
    <row r="3477" spans="7:23" ht="12.75">
      <c r="G3477">
        <v>24929</v>
      </c>
      <c r="H3477" s="114" t="s">
        <v>3478</v>
      </c>
      <c r="I3477" s="114" t="s">
        <v>658</v>
      </c>
      <c r="L3477">
        <v>304117</v>
      </c>
      <c r="M3477" s="114" t="s">
        <v>1080</v>
      </c>
      <c r="N3477" s="114" t="s">
        <v>677</v>
      </c>
      <c r="V3477" s="114" t="s">
        <v>5287</v>
      </c>
      <c r="W3477">
        <v>418092</v>
      </c>
    </row>
    <row r="3478" spans="7:23" ht="12.75">
      <c r="G3478">
        <v>24930</v>
      </c>
      <c r="H3478" s="114" t="s">
        <v>3479</v>
      </c>
      <c r="I3478" s="114" t="s">
        <v>658</v>
      </c>
      <c r="L3478">
        <v>304122</v>
      </c>
      <c r="M3478" s="114" t="s">
        <v>3020</v>
      </c>
      <c r="N3478" s="114" t="s">
        <v>658</v>
      </c>
      <c r="V3478" s="114" t="s">
        <v>3544</v>
      </c>
      <c r="W3478">
        <v>24995</v>
      </c>
    </row>
    <row r="3479" spans="7:23" ht="12.75">
      <c r="G3479">
        <v>24931</v>
      </c>
      <c r="H3479" s="114" t="s">
        <v>3480</v>
      </c>
      <c r="I3479" s="114" t="s">
        <v>658</v>
      </c>
      <c r="L3479">
        <v>304125</v>
      </c>
      <c r="M3479" s="114" t="s">
        <v>1088</v>
      </c>
      <c r="N3479" s="114" t="s">
        <v>677</v>
      </c>
      <c r="V3479" s="114" t="s">
        <v>3545</v>
      </c>
      <c r="W3479">
        <v>24996</v>
      </c>
    </row>
    <row r="3480" spans="7:23" ht="12.75">
      <c r="G3480">
        <v>24932</v>
      </c>
      <c r="H3480" s="114" t="s">
        <v>3481</v>
      </c>
      <c r="I3480" s="114" t="s">
        <v>658</v>
      </c>
      <c r="L3480">
        <v>304126</v>
      </c>
      <c r="M3480" s="114" t="s">
        <v>3019</v>
      </c>
      <c r="N3480" s="114" t="s">
        <v>658</v>
      </c>
      <c r="V3480" s="114" t="s">
        <v>3546</v>
      </c>
      <c r="W3480">
        <v>24997</v>
      </c>
    </row>
    <row r="3481" spans="7:23" ht="12.75">
      <c r="G3481">
        <v>24933</v>
      </c>
      <c r="H3481" s="114" t="s">
        <v>3482</v>
      </c>
      <c r="I3481" s="114" t="s">
        <v>658</v>
      </c>
      <c r="L3481">
        <v>304129</v>
      </c>
      <c r="M3481" s="114" t="s">
        <v>1087</v>
      </c>
      <c r="N3481" s="114" t="s">
        <v>677</v>
      </c>
      <c r="V3481" s="114" t="s">
        <v>3547</v>
      </c>
      <c r="W3481">
        <v>24998</v>
      </c>
    </row>
    <row r="3482" spans="7:23" ht="12.75">
      <c r="G3482">
        <v>24934</v>
      </c>
      <c r="H3482" s="114" t="s">
        <v>3483</v>
      </c>
      <c r="I3482" s="114" t="s">
        <v>658</v>
      </c>
      <c r="L3482">
        <v>304130</v>
      </c>
      <c r="M3482" s="114" t="s">
        <v>3018</v>
      </c>
      <c r="N3482" s="114" t="s">
        <v>658</v>
      </c>
      <c r="V3482" s="114" t="s">
        <v>3548</v>
      </c>
      <c r="W3482">
        <v>24999</v>
      </c>
    </row>
    <row r="3483" spans="7:23" ht="12.75">
      <c r="G3483">
        <v>24935</v>
      </c>
      <c r="H3483" s="114" t="s">
        <v>3484</v>
      </c>
      <c r="I3483" s="114" t="s">
        <v>658</v>
      </c>
      <c r="L3483">
        <v>304133</v>
      </c>
      <c r="M3483" s="114" t="s">
        <v>1086</v>
      </c>
      <c r="N3483" s="114" t="s">
        <v>677</v>
      </c>
      <c r="V3483" s="114" t="s">
        <v>3549</v>
      </c>
      <c r="W3483">
        <v>25000</v>
      </c>
    </row>
    <row r="3484" spans="7:23" ht="12.75">
      <c r="G3484">
        <v>24936</v>
      </c>
      <c r="H3484" s="114" t="s">
        <v>3485</v>
      </c>
      <c r="I3484" s="114" t="s">
        <v>658</v>
      </c>
      <c r="L3484">
        <v>304134</v>
      </c>
      <c r="M3484" s="114" t="s">
        <v>3017</v>
      </c>
      <c r="N3484" s="114" t="s">
        <v>658</v>
      </c>
      <c r="V3484" s="114" t="s">
        <v>3550</v>
      </c>
      <c r="W3484">
        <v>25001</v>
      </c>
    </row>
    <row r="3485" spans="7:23" ht="12.75">
      <c r="G3485">
        <v>24937</v>
      </c>
      <c r="H3485" s="114" t="s">
        <v>3486</v>
      </c>
      <c r="I3485" s="114" t="s">
        <v>658</v>
      </c>
      <c r="L3485">
        <v>304137</v>
      </c>
      <c r="M3485" s="114" t="s">
        <v>428</v>
      </c>
      <c r="N3485" s="114" t="s">
        <v>677</v>
      </c>
      <c r="V3485" s="114" t="s">
        <v>3551</v>
      </c>
      <c r="W3485">
        <v>25002</v>
      </c>
    </row>
    <row r="3486" spans="7:23" ht="12.75">
      <c r="G3486">
        <v>24938</v>
      </c>
      <c r="H3486" s="114" t="s">
        <v>3487</v>
      </c>
      <c r="I3486" s="114" t="s">
        <v>658</v>
      </c>
      <c r="L3486">
        <v>304138</v>
      </c>
      <c r="M3486" s="114" t="s">
        <v>3016</v>
      </c>
      <c r="N3486" s="114" t="s">
        <v>658</v>
      </c>
      <c r="V3486" s="114" t="s">
        <v>3552</v>
      </c>
      <c r="W3486">
        <v>25003</v>
      </c>
    </row>
    <row r="3487" spans="7:23" ht="12.75">
      <c r="G3487">
        <v>24939</v>
      </c>
      <c r="H3487" s="114" t="s">
        <v>3488</v>
      </c>
      <c r="I3487" s="114" t="s">
        <v>658</v>
      </c>
      <c r="L3487">
        <v>304141</v>
      </c>
      <c r="M3487" s="114" t="s">
        <v>1085</v>
      </c>
      <c r="N3487" s="114" t="s">
        <v>677</v>
      </c>
      <c r="V3487" s="114" t="s">
        <v>3553</v>
      </c>
      <c r="W3487">
        <v>25004</v>
      </c>
    </row>
    <row r="3488" spans="7:23" ht="12.75">
      <c r="G3488">
        <v>24940</v>
      </c>
      <c r="H3488" s="114" t="s">
        <v>3489</v>
      </c>
      <c r="I3488" s="114" t="s">
        <v>658</v>
      </c>
      <c r="L3488">
        <v>304142</v>
      </c>
      <c r="M3488" s="114" t="s">
        <v>3015</v>
      </c>
      <c r="N3488" s="114" t="s">
        <v>658</v>
      </c>
      <c r="V3488" s="114" t="s">
        <v>3554</v>
      </c>
      <c r="W3488">
        <v>25005</v>
      </c>
    </row>
    <row r="3489" spans="7:23" ht="12.75">
      <c r="G3489">
        <v>24941</v>
      </c>
      <c r="H3489" s="114" t="s">
        <v>3490</v>
      </c>
      <c r="I3489" s="114" t="s">
        <v>658</v>
      </c>
      <c r="L3489">
        <v>304145</v>
      </c>
      <c r="M3489" s="114" t="s">
        <v>486</v>
      </c>
      <c r="N3489" s="114" t="s">
        <v>677</v>
      </c>
      <c r="V3489" s="114" t="s">
        <v>3555</v>
      </c>
      <c r="W3489">
        <v>25006</v>
      </c>
    </row>
    <row r="3490" spans="7:23" ht="12.75">
      <c r="G3490">
        <v>399293</v>
      </c>
      <c r="H3490" s="114" t="s">
        <v>5285</v>
      </c>
      <c r="I3490" s="114" t="s">
        <v>658</v>
      </c>
      <c r="L3490">
        <v>304146</v>
      </c>
      <c r="M3490" s="114" t="s">
        <v>3014</v>
      </c>
      <c r="N3490" s="114" t="s">
        <v>658</v>
      </c>
      <c r="V3490" s="114" t="s">
        <v>3556</v>
      </c>
      <c r="W3490">
        <v>25007</v>
      </c>
    </row>
    <row r="3491" spans="7:23" ht="12.75">
      <c r="G3491">
        <v>24942</v>
      </c>
      <c r="H3491" s="114" t="s">
        <v>3491</v>
      </c>
      <c r="I3491" s="114" t="s">
        <v>658</v>
      </c>
      <c r="L3491">
        <v>304149</v>
      </c>
      <c r="M3491" s="114" t="s">
        <v>537</v>
      </c>
      <c r="N3491" s="114" t="s">
        <v>677</v>
      </c>
      <c r="V3491" s="114" t="s">
        <v>3557</v>
      </c>
      <c r="W3491">
        <v>25008</v>
      </c>
    </row>
    <row r="3492" spans="7:23" ht="12.75">
      <c r="G3492">
        <v>24943</v>
      </c>
      <c r="H3492" s="114" t="s">
        <v>3492</v>
      </c>
      <c r="I3492" s="114" t="s">
        <v>658</v>
      </c>
      <c r="L3492">
        <v>304150</v>
      </c>
      <c r="M3492" s="114" t="s">
        <v>3013</v>
      </c>
      <c r="N3492" s="114" t="s">
        <v>658</v>
      </c>
      <c r="V3492" s="114" t="s">
        <v>3558</v>
      </c>
      <c r="W3492">
        <v>25009</v>
      </c>
    </row>
    <row r="3493" spans="7:23" ht="12.75">
      <c r="G3493">
        <v>24944</v>
      </c>
      <c r="H3493" s="114" t="s">
        <v>3493</v>
      </c>
      <c r="I3493" s="114" t="s">
        <v>658</v>
      </c>
      <c r="L3493">
        <v>304153</v>
      </c>
      <c r="M3493" s="114" t="s">
        <v>335</v>
      </c>
      <c r="N3493" s="114" t="s">
        <v>677</v>
      </c>
      <c r="V3493" s="114" t="s">
        <v>3559</v>
      </c>
      <c r="W3493">
        <v>25010</v>
      </c>
    </row>
    <row r="3494" spans="7:23" ht="12.75">
      <c r="G3494">
        <v>24945</v>
      </c>
      <c r="H3494" s="114" t="s">
        <v>3494</v>
      </c>
      <c r="I3494" s="114" t="s">
        <v>658</v>
      </c>
      <c r="L3494">
        <v>304154</v>
      </c>
      <c r="M3494" s="114" t="s">
        <v>3012</v>
      </c>
      <c r="N3494" s="114" t="s">
        <v>658</v>
      </c>
      <c r="V3494" s="114" t="s">
        <v>3560</v>
      </c>
      <c r="W3494">
        <v>25011</v>
      </c>
    </row>
    <row r="3495" spans="7:23" ht="12.75">
      <c r="G3495">
        <v>24946</v>
      </c>
      <c r="H3495" s="114" t="s">
        <v>3495</v>
      </c>
      <c r="I3495" s="114" t="s">
        <v>658</v>
      </c>
      <c r="L3495">
        <v>304157</v>
      </c>
      <c r="M3495" s="114" t="s">
        <v>373</v>
      </c>
      <c r="N3495" s="114" t="s">
        <v>677</v>
      </c>
      <c r="V3495" s="114" t="s">
        <v>1635</v>
      </c>
      <c r="W3495">
        <v>25012</v>
      </c>
    </row>
    <row r="3496" spans="7:23" ht="12.75">
      <c r="G3496">
        <v>24947</v>
      </c>
      <c r="H3496" s="114" t="s">
        <v>3496</v>
      </c>
      <c r="I3496" s="114" t="s">
        <v>658</v>
      </c>
      <c r="L3496">
        <v>304158</v>
      </c>
      <c r="M3496" s="114" t="s">
        <v>3011</v>
      </c>
      <c r="N3496" s="114" t="s">
        <v>658</v>
      </c>
      <c r="V3496" s="114" t="s">
        <v>3561</v>
      </c>
      <c r="W3496">
        <v>25015</v>
      </c>
    </row>
    <row r="3497" spans="7:23" ht="12.75">
      <c r="G3497">
        <v>24948</v>
      </c>
      <c r="H3497" s="114" t="s">
        <v>3497</v>
      </c>
      <c r="I3497" s="114" t="s">
        <v>658</v>
      </c>
      <c r="L3497">
        <v>304161</v>
      </c>
      <c r="M3497" s="114" t="s">
        <v>330</v>
      </c>
      <c r="N3497" s="114" t="s">
        <v>677</v>
      </c>
      <c r="V3497" s="114" t="s">
        <v>3562</v>
      </c>
      <c r="W3497">
        <v>25034</v>
      </c>
    </row>
    <row r="3498" spans="7:23" ht="12.75">
      <c r="G3498">
        <v>24949</v>
      </c>
      <c r="H3498" s="114" t="s">
        <v>3498</v>
      </c>
      <c r="I3498" s="114" t="s">
        <v>658</v>
      </c>
      <c r="L3498">
        <v>304162</v>
      </c>
      <c r="M3498" s="114" t="s">
        <v>3010</v>
      </c>
      <c r="N3498" s="114" t="s">
        <v>658</v>
      </c>
      <c r="V3498" s="114" t="s">
        <v>3563</v>
      </c>
      <c r="W3498">
        <v>25035</v>
      </c>
    </row>
    <row r="3499" spans="7:23" ht="12.75">
      <c r="G3499">
        <v>24950</v>
      </c>
      <c r="H3499" s="114" t="s">
        <v>3499</v>
      </c>
      <c r="I3499" s="114" t="s">
        <v>658</v>
      </c>
      <c r="L3499">
        <v>304165</v>
      </c>
      <c r="M3499" s="114" t="s">
        <v>222</v>
      </c>
      <c r="N3499" s="114" t="s">
        <v>677</v>
      </c>
      <c r="V3499" s="114" t="s">
        <v>3564</v>
      </c>
      <c r="W3499">
        <v>204277</v>
      </c>
    </row>
    <row r="3500" spans="7:23" ht="12.75">
      <c r="G3500">
        <v>24951</v>
      </c>
      <c r="H3500" s="114" t="s">
        <v>3500</v>
      </c>
      <c r="I3500" s="114" t="s">
        <v>658</v>
      </c>
      <c r="L3500">
        <v>304166</v>
      </c>
      <c r="M3500" s="114" t="s">
        <v>3009</v>
      </c>
      <c r="N3500" s="114" t="s">
        <v>658</v>
      </c>
      <c r="V3500" s="114" t="s">
        <v>5288</v>
      </c>
      <c r="W3500">
        <v>399675</v>
      </c>
    </row>
    <row r="3501" spans="7:23" ht="12.75">
      <c r="G3501">
        <v>24952</v>
      </c>
      <c r="H3501" s="114" t="s">
        <v>3501</v>
      </c>
      <c r="I3501" s="114" t="s">
        <v>658</v>
      </c>
      <c r="L3501">
        <v>304169</v>
      </c>
      <c r="M3501" s="114" t="s">
        <v>1084</v>
      </c>
      <c r="N3501" s="114" t="s">
        <v>677</v>
      </c>
      <c r="V3501" s="114" t="s">
        <v>3565</v>
      </c>
      <c r="W3501">
        <v>178287</v>
      </c>
    </row>
    <row r="3502" spans="7:23" ht="12.75">
      <c r="G3502">
        <v>24953</v>
      </c>
      <c r="H3502" s="114" t="s">
        <v>3502</v>
      </c>
      <c r="I3502" s="114" t="s">
        <v>658</v>
      </c>
      <c r="L3502">
        <v>304170</v>
      </c>
      <c r="M3502" s="114" t="s">
        <v>3008</v>
      </c>
      <c r="N3502" s="114" t="s">
        <v>658</v>
      </c>
      <c r="V3502" s="114" t="s">
        <v>4829</v>
      </c>
      <c r="W3502">
        <v>346866</v>
      </c>
    </row>
    <row r="3503" spans="7:23" ht="12.75">
      <c r="G3503">
        <v>24954</v>
      </c>
      <c r="H3503" s="114" t="s">
        <v>3503</v>
      </c>
      <c r="I3503" s="114" t="s">
        <v>658</v>
      </c>
      <c r="L3503">
        <v>304173</v>
      </c>
      <c r="M3503" s="114" t="s">
        <v>1083</v>
      </c>
      <c r="N3503" s="114" t="s">
        <v>677</v>
      </c>
      <c r="V3503" s="114" t="s">
        <v>3566</v>
      </c>
      <c r="W3503">
        <v>265490</v>
      </c>
    </row>
    <row r="3504" spans="7:23" ht="12.75">
      <c r="G3504">
        <v>359277</v>
      </c>
      <c r="H3504" s="114" t="s">
        <v>4828</v>
      </c>
      <c r="I3504" s="114" t="s">
        <v>658</v>
      </c>
      <c r="L3504">
        <v>304174</v>
      </c>
      <c r="M3504" s="114" t="s">
        <v>3027</v>
      </c>
      <c r="N3504" s="114" t="s">
        <v>658</v>
      </c>
      <c r="V3504" s="114" t="s">
        <v>3567</v>
      </c>
      <c r="W3504">
        <v>25036</v>
      </c>
    </row>
    <row r="3505" spans="7:23" ht="12.75">
      <c r="G3505">
        <v>24955</v>
      </c>
      <c r="H3505" s="114" t="s">
        <v>3504</v>
      </c>
      <c r="I3505" s="114" t="s">
        <v>658</v>
      </c>
      <c r="L3505">
        <v>304177</v>
      </c>
      <c r="M3505" s="114" t="s">
        <v>1091</v>
      </c>
      <c r="N3505" s="114" t="s">
        <v>677</v>
      </c>
      <c r="V3505" s="114" t="s">
        <v>3568</v>
      </c>
      <c r="W3505">
        <v>25037</v>
      </c>
    </row>
    <row r="3506" spans="7:23" ht="12.75">
      <c r="G3506">
        <v>24956</v>
      </c>
      <c r="H3506" s="114" t="s">
        <v>3505</v>
      </c>
      <c r="I3506" s="114" t="s">
        <v>658</v>
      </c>
      <c r="L3506">
        <v>304178</v>
      </c>
      <c r="M3506" s="114" t="s">
        <v>3026</v>
      </c>
      <c r="N3506" s="114" t="s">
        <v>658</v>
      </c>
      <c r="V3506" s="114" t="s">
        <v>3569</v>
      </c>
      <c r="W3506">
        <v>25038</v>
      </c>
    </row>
    <row r="3507" spans="7:23" ht="12.75">
      <c r="G3507">
        <v>24957</v>
      </c>
      <c r="H3507" s="114" t="s">
        <v>3506</v>
      </c>
      <c r="I3507" s="114" t="s">
        <v>658</v>
      </c>
      <c r="L3507">
        <v>304181</v>
      </c>
      <c r="M3507" s="114" t="s">
        <v>226</v>
      </c>
      <c r="N3507" s="114" t="s">
        <v>677</v>
      </c>
      <c r="V3507" s="114" t="s">
        <v>3570</v>
      </c>
      <c r="W3507">
        <v>108067</v>
      </c>
    </row>
    <row r="3508" spans="7:23" ht="12.75">
      <c r="G3508">
        <v>24958</v>
      </c>
      <c r="H3508" s="114" t="s">
        <v>3507</v>
      </c>
      <c r="I3508" s="114" t="s">
        <v>658</v>
      </c>
      <c r="L3508">
        <v>304182</v>
      </c>
      <c r="M3508" s="114" t="s">
        <v>3025</v>
      </c>
      <c r="N3508" s="114" t="s">
        <v>658</v>
      </c>
      <c r="V3508" s="114" t="s">
        <v>5289</v>
      </c>
      <c r="W3508">
        <v>419266</v>
      </c>
    </row>
    <row r="3509" spans="7:23" ht="12.75">
      <c r="G3509">
        <v>24959</v>
      </c>
      <c r="H3509" s="114" t="s">
        <v>3508</v>
      </c>
      <c r="I3509" s="114" t="s">
        <v>658</v>
      </c>
      <c r="L3509">
        <v>304185</v>
      </c>
      <c r="M3509" s="114" t="s">
        <v>225</v>
      </c>
      <c r="N3509" s="114" t="s">
        <v>677</v>
      </c>
      <c r="V3509" s="114" t="s">
        <v>5290</v>
      </c>
      <c r="W3509">
        <v>25039</v>
      </c>
    </row>
    <row r="3510" spans="7:23" ht="12.75">
      <c r="G3510">
        <v>24960</v>
      </c>
      <c r="H3510" s="114" t="s">
        <v>3509</v>
      </c>
      <c r="I3510" s="114" t="s">
        <v>658</v>
      </c>
      <c r="L3510">
        <v>304186</v>
      </c>
      <c r="M3510" s="114" t="s">
        <v>3024</v>
      </c>
      <c r="N3510" s="114" t="s">
        <v>658</v>
      </c>
      <c r="V3510" s="114" t="s">
        <v>5291</v>
      </c>
      <c r="W3510">
        <v>25040</v>
      </c>
    </row>
    <row r="3511" spans="7:23" ht="12.75">
      <c r="G3511">
        <v>24961</v>
      </c>
      <c r="H3511" s="114" t="s">
        <v>3510</v>
      </c>
      <c r="I3511" s="114" t="s">
        <v>658</v>
      </c>
      <c r="L3511">
        <v>304189</v>
      </c>
      <c r="M3511" s="114" t="s">
        <v>224</v>
      </c>
      <c r="N3511" s="114" t="s">
        <v>677</v>
      </c>
      <c r="V3511" s="114" t="s">
        <v>3571</v>
      </c>
      <c r="W3511">
        <v>25041</v>
      </c>
    </row>
    <row r="3512" spans="7:23" ht="12.75">
      <c r="G3512">
        <v>24962</v>
      </c>
      <c r="H3512" s="114" t="s">
        <v>3511</v>
      </c>
      <c r="I3512" s="114" t="s">
        <v>658</v>
      </c>
      <c r="L3512">
        <v>304190</v>
      </c>
      <c r="M3512" s="114" t="s">
        <v>3023</v>
      </c>
      <c r="N3512" s="114" t="s">
        <v>658</v>
      </c>
      <c r="V3512" s="114" t="s">
        <v>3572</v>
      </c>
      <c r="W3512">
        <v>289267</v>
      </c>
    </row>
    <row r="3513" spans="7:23" ht="12.75">
      <c r="G3513">
        <v>24963</v>
      </c>
      <c r="H3513" s="114" t="s">
        <v>3512</v>
      </c>
      <c r="I3513" s="114" t="s">
        <v>658</v>
      </c>
      <c r="L3513">
        <v>304193</v>
      </c>
      <c r="M3513" s="114" t="s">
        <v>223</v>
      </c>
      <c r="N3513" s="114" t="s">
        <v>677</v>
      </c>
      <c r="V3513" s="114" t="s">
        <v>3573</v>
      </c>
      <c r="W3513">
        <v>286277</v>
      </c>
    </row>
    <row r="3514" spans="7:23" ht="12.75">
      <c r="G3514">
        <v>24964</v>
      </c>
      <c r="H3514" s="114" t="s">
        <v>3513</v>
      </c>
      <c r="I3514" s="114" t="s">
        <v>658</v>
      </c>
      <c r="L3514">
        <v>304194</v>
      </c>
      <c r="M3514" s="114" t="s">
        <v>3030</v>
      </c>
      <c r="N3514" s="114" t="s">
        <v>658</v>
      </c>
      <c r="V3514" s="114" t="s">
        <v>3574</v>
      </c>
      <c r="W3514">
        <v>178289</v>
      </c>
    </row>
    <row r="3515" spans="7:23" ht="12.75">
      <c r="G3515">
        <v>24965</v>
      </c>
      <c r="H3515" s="114" t="s">
        <v>3514</v>
      </c>
      <c r="I3515" s="114" t="s">
        <v>658</v>
      </c>
      <c r="L3515">
        <v>304197</v>
      </c>
      <c r="M3515" s="114" t="s">
        <v>405</v>
      </c>
      <c r="N3515" s="114" t="s">
        <v>677</v>
      </c>
      <c r="V3515" s="114" t="s">
        <v>5292</v>
      </c>
      <c r="W3515">
        <v>403099</v>
      </c>
    </row>
    <row r="3516" spans="7:23" ht="12.75">
      <c r="G3516">
        <v>24966</v>
      </c>
      <c r="H3516" s="114" t="s">
        <v>3515</v>
      </c>
      <c r="I3516" s="114" t="s">
        <v>658</v>
      </c>
      <c r="L3516">
        <v>304198</v>
      </c>
      <c r="M3516" s="114" t="s">
        <v>3029</v>
      </c>
      <c r="N3516" s="114" t="s">
        <v>658</v>
      </c>
      <c r="V3516" s="114" t="s">
        <v>5293</v>
      </c>
      <c r="W3516">
        <v>407272</v>
      </c>
    </row>
    <row r="3517" spans="7:23" ht="12.75">
      <c r="G3517">
        <v>24967</v>
      </c>
      <c r="H3517" s="114" t="s">
        <v>3516</v>
      </c>
      <c r="I3517" s="114" t="s">
        <v>658</v>
      </c>
      <c r="L3517">
        <v>304201</v>
      </c>
      <c r="M3517" s="114" t="s">
        <v>404</v>
      </c>
      <c r="N3517" s="114" t="s">
        <v>677</v>
      </c>
      <c r="V3517" s="114" t="s">
        <v>3575</v>
      </c>
      <c r="W3517">
        <v>225869</v>
      </c>
    </row>
    <row r="3518" spans="7:23" ht="12.75">
      <c r="G3518">
        <v>24968</v>
      </c>
      <c r="H3518" s="114" t="s">
        <v>3517</v>
      </c>
      <c r="I3518" s="114" t="s">
        <v>658</v>
      </c>
      <c r="L3518">
        <v>304202</v>
      </c>
      <c r="M3518" s="114" t="s">
        <v>3028</v>
      </c>
      <c r="N3518" s="114" t="s">
        <v>658</v>
      </c>
      <c r="V3518" s="114" t="s">
        <v>3576</v>
      </c>
      <c r="W3518">
        <v>217867</v>
      </c>
    </row>
    <row r="3519" spans="7:23" ht="12.75">
      <c r="G3519">
        <v>24969</v>
      </c>
      <c r="H3519" s="114" t="s">
        <v>3518</v>
      </c>
      <c r="I3519" s="114" t="s">
        <v>658</v>
      </c>
      <c r="L3519">
        <v>304205</v>
      </c>
      <c r="M3519" s="114" t="s">
        <v>277</v>
      </c>
      <c r="N3519" s="114" t="s">
        <v>677</v>
      </c>
      <c r="V3519" s="114" t="s">
        <v>3577</v>
      </c>
      <c r="W3519">
        <v>233130</v>
      </c>
    </row>
    <row r="3520" spans="7:23" ht="12.75">
      <c r="G3520">
        <v>24970</v>
      </c>
      <c r="H3520" s="114" t="s">
        <v>3519</v>
      </c>
      <c r="I3520" s="114" t="s">
        <v>658</v>
      </c>
      <c r="L3520">
        <v>304206</v>
      </c>
      <c r="M3520" s="114" t="s">
        <v>3035</v>
      </c>
      <c r="N3520" s="114" t="s">
        <v>658</v>
      </c>
      <c r="V3520" s="114" t="s">
        <v>3578</v>
      </c>
      <c r="W3520">
        <v>233126</v>
      </c>
    </row>
    <row r="3521" spans="7:23" ht="12.75">
      <c r="G3521">
        <v>24971</v>
      </c>
      <c r="H3521" s="114" t="s">
        <v>3520</v>
      </c>
      <c r="I3521" s="114" t="s">
        <v>658</v>
      </c>
      <c r="L3521">
        <v>304209</v>
      </c>
      <c r="M3521" s="114" t="s">
        <v>1096</v>
      </c>
      <c r="N3521" s="114" t="s">
        <v>677</v>
      </c>
      <c r="V3521" s="114" t="s">
        <v>3579</v>
      </c>
      <c r="W3521">
        <v>296267</v>
      </c>
    </row>
    <row r="3522" spans="7:23" ht="12.75">
      <c r="G3522">
        <v>24972</v>
      </c>
      <c r="H3522" s="114" t="s">
        <v>3521</v>
      </c>
      <c r="I3522" s="114" t="s">
        <v>658</v>
      </c>
      <c r="L3522">
        <v>304210</v>
      </c>
      <c r="M3522" s="114" t="s">
        <v>3034</v>
      </c>
      <c r="N3522" s="114" t="s">
        <v>658</v>
      </c>
      <c r="V3522" s="114" t="s">
        <v>5294</v>
      </c>
      <c r="W3522">
        <v>402876</v>
      </c>
    </row>
    <row r="3523" spans="7:23" ht="12.75">
      <c r="G3523">
        <v>24973</v>
      </c>
      <c r="H3523" s="114" t="s">
        <v>3522</v>
      </c>
      <c r="I3523" s="114" t="s">
        <v>658</v>
      </c>
      <c r="L3523">
        <v>304213</v>
      </c>
      <c r="M3523" s="114" t="s">
        <v>1095</v>
      </c>
      <c r="N3523" s="114" t="s">
        <v>677</v>
      </c>
      <c r="V3523" s="114" t="s">
        <v>3580</v>
      </c>
      <c r="W3523">
        <v>25042</v>
      </c>
    </row>
    <row r="3524" spans="7:23" ht="12.75">
      <c r="G3524">
        <v>24974</v>
      </c>
      <c r="H3524" s="114" t="s">
        <v>3523</v>
      </c>
      <c r="I3524" s="114" t="s">
        <v>658</v>
      </c>
      <c r="L3524">
        <v>304214</v>
      </c>
      <c r="M3524" s="114" t="s">
        <v>3033</v>
      </c>
      <c r="N3524" s="114" t="s">
        <v>658</v>
      </c>
      <c r="V3524" s="114" t="s">
        <v>3581</v>
      </c>
      <c r="W3524">
        <v>25043</v>
      </c>
    </row>
    <row r="3525" spans="7:23" ht="12.75">
      <c r="G3525">
        <v>398074</v>
      </c>
      <c r="H3525" s="114" t="s">
        <v>5286</v>
      </c>
      <c r="I3525" s="114" t="s">
        <v>658</v>
      </c>
      <c r="L3525">
        <v>304217</v>
      </c>
      <c r="M3525" s="114" t="s">
        <v>1094</v>
      </c>
      <c r="N3525" s="114" t="s">
        <v>677</v>
      </c>
      <c r="V3525" s="114" t="s">
        <v>3582</v>
      </c>
      <c r="W3525">
        <v>25044</v>
      </c>
    </row>
    <row r="3526" spans="7:23" ht="12.75">
      <c r="G3526">
        <v>24975</v>
      </c>
      <c r="H3526" s="114" t="s">
        <v>3524</v>
      </c>
      <c r="I3526" s="114" t="s">
        <v>658</v>
      </c>
      <c r="L3526">
        <v>304218</v>
      </c>
      <c r="M3526" s="114" t="s">
        <v>3043</v>
      </c>
      <c r="N3526" s="114" t="s">
        <v>658</v>
      </c>
      <c r="V3526" s="114" t="s">
        <v>5295</v>
      </c>
      <c r="W3526">
        <v>402880</v>
      </c>
    </row>
    <row r="3527" spans="7:23" ht="12.75">
      <c r="G3527">
        <v>24976</v>
      </c>
      <c r="H3527" s="114" t="s">
        <v>3525</v>
      </c>
      <c r="I3527" s="114" t="s">
        <v>658</v>
      </c>
      <c r="L3527">
        <v>304221</v>
      </c>
      <c r="M3527" s="114" t="s">
        <v>1100</v>
      </c>
      <c r="N3527" s="114" t="s">
        <v>677</v>
      </c>
      <c r="V3527" s="114" t="s">
        <v>3583</v>
      </c>
      <c r="W3527">
        <v>178291</v>
      </c>
    </row>
    <row r="3528" spans="7:23" ht="12.75">
      <c r="G3528">
        <v>24977</v>
      </c>
      <c r="H3528" s="114" t="s">
        <v>3526</v>
      </c>
      <c r="I3528" s="114" t="s">
        <v>658</v>
      </c>
      <c r="L3528">
        <v>304222</v>
      </c>
      <c r="M3528" s="114" t="s">
        <v>3042</v>
      </c>
      <c r="N3528" s="114" t="s">
        <v>658</v>
      </c>
      <c r="V3528" s="114" t="s">
        <v>3584</v>
      </c>
      <c r="W3528">
        <v>25045</v>
      </c>
    </row>
    <row r="3529" spans="7:23" ht="12.75">
      <c r="G3529">
        <v>24978</v>
      </c>
      <c r="H3529" s="114" t="s">
        <v>3527</v>
      </c>
      <c r="I3529" s="114" t="s">
        <v>658</v>
      </c>
      <c r="L3529">
        <v>304225</v>
      </c>
      <c r="M3529" s="114" t="s">
        <v>535</v>
      </c>
      <c r="N3529" s="114" t="s">
        <v>677</v>
      </c>
      <c r="V3529" s="114" t="s">
        <v>3585</v>
      </c>
      <c r="W3529">
        <v>25046</v>
      </c>
    </row>
    <row r="3530" spans="7:23" ht="12.75">
      <c r="G3530">
        <v>24979</v>
      </c>
      <c r="H3530" s="114" t="s">
        <v>3528</v>
      </c>
      <c r="I3530" s="114" t="s">
        <v>658</v>
      </c>
      <c r="L3530">
        <v>304226</v>
      </c>
      <c r="M3530" s="114" t="s">
        <v>3041</v>
      </c>
      <c r="N3530" s="114" t="s">
        <v>658</v>
      </c>
      <c r="V3530" s="114" t="s">
        <v>3586</v>
      </c>
      <c r="W3530">
        <v>25047</v>
      </c>
    </row>
    <row r="3531" spans="7:23" ht="12.75">
      <c r="G3531">
        <v>24980</v>
      </c>
      <c r="H3531" s="114" t="s">
        <v>3529</v>
      </c>
      <c r="I3531" s="114" t="s">
        <v>658</v>
      </c>
      <c r="L3531">
        <v>304229</v>
      </c>
      <c r="M3531" s="114" t="s">
        <v>1099</v>
      </c>
      <c r="N3531" s="114" t="s">
        <v>677</v>
      </c>
      <c r="V3531" s="114" t="s">
        <v>3587</v>
      </c>
      <c r="W3531">
        <v>25048</v>
      </c>
    </row>
    <row r="3532" spans="7:23" ht="12.75">
      <c r="G3532">
        <v>24981</v>
      </c>
      <c r="H3532" s="114" t="s">
        <v>3530</v>
      </c>
      <c r="I3532" s="114" t="s">
        <v>658</v>
      </c>
      <c r="L3532">
        <v>304230</v>
      </c>
      <c r="M3532" s="114" t="s">
        <v>3040</v>
      </c>
      <c r="N3532" s="114" t="s">
        <v>658</v>
      </c>
      <c r="V3532" s="114" t="s">
        <v>3588</v>
      </c>
      <c r="W3532">
        <v>58100</v>
      </c>
    </row>
    <row r="3533" spans="7:23" ht="12.75">
      <c r="G3533">
        <v>24982</v>
      </c>
      <c r="H3533" s="114" t="s">
        <v>3531</v>
      </c>
      <c r="I3533" s="114" t="s">
        <v>658</v>
      </c>
      <c r="L3533">
        <v>304233</v>
      </c>
      <c r="M3533" s="114" t="s">
        <v>1098</v>
      </c>
      <c r="N3533" s="114" t="s">
        <v>677</v>
      </c>
      <c r="V3533" s="114" t="s">
        <v>3589</v>
      </c>
      <c r="W3533">
        <v>25049</v>
      </c>
    </row>
    <row r="3534" spans="7:23" ht="12.75">
      <c r="G3534">
        <v>24983</v>
      </c>
      <c r="H3534" s="114" t="s">
        <v>3532</v>
      </c>
      <c r="I3534" s="114" t="s">
        <v>658</v>
      </c>
      <c r="L3534">
        <v>304234</v>
      </c>
      <c r="M3534" s="114" t="s">
        <v>3039</v>
      </c>
      <c r="N3534" s="114" t="s">
        <v>658</v>
      </c>
      <c r="V3534" s="114" t="s">
        <v>3590</v>
      </c>
      <c r="W3534">
        <v>220487</v>
      </c>
    </row>
    <row r="3535" spans="7:23" ht="12.75">
      <c r="G3535">
        <v>24984</v>
      </c>
      <c r="H3535" s="114" t="s">
        <v>3533</v>
      </c>
      <c r="I3535" s="114" t="s">
        <v>658</v>
      </c>
      <c r="L3535">
        <v>304237</v>
      </c>
      <c r="M3535" s="114" t="s">
        <v>360</v>
      </c>
      <c r="N3535" s="114" t="s">
        <v>677</v>
      </c>
      <c r="V3535" s="114" t="s">
        <v>3591</v>
      </c>
      <c r="W3535">
        <v>25050</v>
      </c>
    </row>
    <row r="3536" spans="7:23" ht="12.75">
      <c r="G3536">
        <v>24985</v>
      </c>
      <c r="H3536" s="114" t="s">
        <v>3534</v>
      </c>
      <c r="I3536" s="114" t="s">
        <v>658</v>
      </c>
      <c r="L3536">
        <v>304238</v>
      </c>
      <c r="M3536" s="114" t="s">
        <v>3038</v>
      </c>
      <c r="N3536" s="114" t="s">
        <v>658</v>
      </c>
      <c r="V3536" s="114" t="s">
        <v>3592</v>
      </c>
      <c r="W3536">
        <v>25051</v>
      </c>
    </row>
    <row r="3537" spans="7:23" ht="12.75">
      <c r="G3537">
        <v>24986</v>
      </c>
      <c r="H3537" s="114" t="s">
        <v>3535</v>
      </c>
      <c r="I3537" s="114" t="s">
        <v>658</v>
      </c>
      <c r="L3537">
        <v>304241</v>
      </c>
      <c r="M3537" s="114" t="s">
        <v>228</v>
      </c>
      <c r="N3537" s="114" t="s">
        <v>677</v>
      </c>
      <c r="V3537" s="114" t="s">
        <v>3593</v>
      </c>
      <c r="W3537">
        <v>25052</v>
      </c>
    </row>
    <row r="3538" spans="7:23" ht="12.75">
      <c r="G3538">
        <v>24987</v>
      </c>
      <c r="H3538" s="114" t="s">
        <v>3536</v>
      </c>
      <c r="I3538" s="114" t="s">
        <v>658</v>
      </c>
      <c r="L3538">
        <v>304242</v>
      </c>
      <c r="M3538" s="114" t="s">
        <v>3037</v>
      </c>
      <c r="N3538" s="114" t="s">
        <v>658</v>
      </c>
      <c r="V3538" s="114" t="s">
        <v>3594</v>
      </c>
      <c r="W3538">
        <v>214867</v>
      </c>
    </row>
    <row r="3539" spans="7:23" ht="12.75">
      <c r="G3539">
        <v>24988</v>
      </c>
      <c r="H3539" s="114" t="s">
        <v>3537</v>
      </c>
      <c r="I3539" s="114" t="s">
        <v>658</v>
      </c>
      <c r="L3539">
        <v>304245</v>
      </c>
      <c r="M3539" s="114" t="s">
        <v>227</v>
      </c>
      <c r="N3539" s="114" t="s">
        <v>677</v>
      </c>
      <c r="V3539" s="114" t="s">
        <v>5296</v>
      </c>
      <c r="W3539">
        <v>25053</v>
      </c>
    </row>
    <row r="3540" spans="7:23" ht="12.75">
      <c r="G3540">
        <v>330470</v>
      </c>
      <c r="H3540" s="114" t="s">
        <v>4748</v>
      </c>
      <c r="I3540" s="114" t="s">
        <v>658</v>
      </c>
      <c r="L3540">
        <v>304246</v>
      </c>
      <c r="M3540" s="114" t="s">
        <v>3053</v>
      </c>
      <c r="N3540" s="114" t="s">
        <v>658</v>
      </c>
      <c r="V3540" s="114" t="s">
        <v>5297</v>
      </c>
      <c r="W3540">
        <v>280267</v>
      </c>
    </row>
    <row r="3541" spans="7:23" ht="12.75">
      <c r="G3541">
        <v>339077</v>
      </c>
      <c r="H3541" s="114" t="s">
        <v>4749</v>
      </c>
      <c r="I3541" s="114" t="s">
        <v>658</v>
      </c>
      <c r="L3541">
        <v>304249</v>
      </c>
      <c r="M3541" s="114" t="s">
        <v>1106</v>
      </c>
      <c r="N3541" s="114" t="s">
        <v>677</v>
      </c>
      <c r="V3541" s="114" t="s">
        <v>3595</v>
      </c>
      <c r="W3541">
        <v>58102</v>
      </c>
    </row>
    <row r="3542" spans="7:23" ht="12.75">
      <c r="G3542">
        <v>24989</v>
      </c>
      <c r="H3542" s="114" t="s">
        <v>3538</v>
      </c>
      <c r="I3542" s="114" t="s">
        <v>658</v>
      </c>
      <c r="L3542">
        <v>304250</v>
      </c>
      <c r="M3542" s="114" t="s">
        <v>3052</v>
      </c>
      <c r="N3542" s="114" t="s">
        <v>658</v>
      </c>
      <c r="V3542" s="114" t="s">
        <v>5298</v>
      </c>
      <c r="W3542">
        <v>403103</v>
      </c>
    </row>
    <row r="3543" spans="7:23" ht="12.75">
      <c r="G3543">
        <v>24990</v>
      </c>
      <c r="H3543" s="114" t="s">
        <v>3539</v>
      </c>
      <c r="I3543" s="114" t="s">
        <v>658</v>
      </c>
      <c r="L3543">
        <v>304253</v>
      </c>
      <c r="M3543" s="114" t="s">
        <v>1105</v>
      </c>
      <c r="N3543" s="114" t="s">
        <v>677</v>
      </c>
      <c r="V3543" s="114" t="s">
        <v>5299</v>
      </c>
      <c r="W3543">
        <v>407278</v>
      </c>
    </row>
    <row r="3544" spans="7:23" ht="12.75">
      <c r="G3544">
        <v>24991</v>
      </c>
      <c r="H3544" s="114" t="s">
        <v>3540</v>
      </c>
      <c r="I3544" s="114" t="s">
        <v>658</v>
      </c>
      <c r="L3544">
        <v>304254</v>
      </c>
      <c r="M3544" s="114" t="s">
        <v>3051</v>
      </c>
      <c r="N3544" s="114" t="s">
        <v>658</v>
      </c>
      <c r="V3544" s="114" t="s">
        <v>3596</v>
      </c>
      <c r="W3544">
        <v>25054</v>
      </c>
    </row>
    <row r="3545" spans="7:23" ht="12.75">
      <c r="G3545">
        <v>24992</v>
      </c>
      <c r="H3545" s="114" t="s">
        <v>3541</v>
      </c>
      <c r="I3545" s="114" t="s">
        <v>658</v>
      </c>
      <c r="L3545">
        <v>304257</v>
      </c>
      <c r="M3545" s="114" t="s">
        <v>230</v>
      </c>
      <c r="N3545" s="114" t="s">
        <v>677</v>
      </c>
      <c r="V3545" s="114" t="s">
        <v>5300</v>
      </c>
      <c r="W3545">
        <v>419270</v>
      </c>
    </row>
    <row r="3546" spans="7:23" ht="12.75">
      <c r="G3546">
        <v>24993</v>
      </c>
      <c r="H3546" s="114" t="s">
        <v>3542</v>
      </c>
      <c r="I3546" s="114" t="s">
        <v>658</v>
      </c>
      <c r="L3546">
        <v>304258</v>
      </c>
      <c r="M3546" s="114" t="s">
        <v>3050</v>
      </c>
      <c r="N3546" s="114" t="s">
        <v>658</v>
      </c>
      <c r="V3546" s="114" t="s">
        <v>3597</v>
      </c>
      <c r="W3546">
        <v>216467</v>
      </c>
    </row>
    <row r="3547" spans="7:23" ht="12.75">
      <c r="G3547">
        <v>24994</v>
      </c>
      <c r="H3547" s="114" t="s">
        <v>3543</v>
      </c>
      <c r="I3547" s="114" t="s">
        <v>658</v>
      </c>
      <c r="L3547">
        <v>304261</v>
      </c>
      <c r="M3547" s="114" t="s">
        <v>1104</v>
      </c>
      <c r="N3547" s="114" t="s">
        <v>677</v>
      </c>
      <c r="V3547" s="114" t="s">
        <v>3598</v>
      </c>
      <c r="W3547">
        <v>224667</v>
      </c>
    </row>
    <row r="3548" spans="7:23" ht="12.75">
      <c r="G3548">
        <v>418092</v>
      </c>
      <c r="H3548" s="114" t="s">
        <v>5287</v>
      </c>
      <c r="I3548" s="114" t="s">
        <v>658</v>
      </c>
      <c r="L3548">
        <v>304262</v>
      </c>
      <c r="M3548" s="114" t="s">
        <v>3049</v>
      </c>
      <c r="N3548" s="114" t="s">
        <v>658</v>
      </c>
      <c r="V3548" s="114" t="s">
        <v>5301</v>
      </c>
      <c r="W3548">
        <v>402884</v>
      </c>
    </row>
    <row r="3549" spans="7:23" ht="12.75">
      <c r="G3549">
        <v>24995</v>
      </c>
      <c r="H3549" s="114" t="s">
        <v>3544</v>
      </c>
      <c r="I3549" s="114" t="s">
        <v>658</v>
      </c>
      <c r="L3549">
        <v>304265</v>
      </c>
      <c r="M3549" s="114" t="s">
        <v>1103</v>
      </c>
      <c r="N3549" s="114" t="s">
        <v>677</v>
      </c>
      <c r="V3549" s="114" t="s">
        <v>3599</v>
      </c>
      <c r="W3549">
        <v>25055</v>
      </c>
    </row>
    <row r="3550" spans="7:23" ht="12.75">
      <c r="G3550">
        <v>24996</v>
      </c>
      <c r="H3550" s="114" t="s">
        <v>3545</v>
      </c>
      <c r="I3550" s="114" t="s">
        <v>658</v>
      </c>
      <c r="L3550">
        <v>304266</v>
      </c>
      <c r="M3550" s="114" t="s">
        <v>3048</v>
      </c>
      <c r="N3550" s="114" t="s">
        <v>658</v>
      </c>
      <c r="V3550" s="114" t="s">
        <v>5302</v>
      </c>
      <c r="W3550">
        <v>405067</v>
      </c>
    </row>
    <row r="3551" spans="7:23" ht="12.75">
      <c r="G3551">
        <v>24997</v>
      </c>
      <c r="H3551" s="114" t="s">
        <v>3546</v>
      </c>
      <c r="I3551" s="114" t="s">
        <v>658</v>
      </c>
      <c r="L3551">
        <v>304269</v>
      </c>
      <c r="M3551" s="114" t="s">
        <v>381</v>
      </c>
      <c r="N3551" s="114" t="s">
        <v>677</v>
      </c>
      <c r="V3551" s="114" t="s">
        <v>3600</v>
      </c>
      <c r="W3551">
        <v>255469</v>
      </c>
    </row>
    <row r="3552" spans="7:23" ht="12.75">
      <c r="G3552">
        <v>24998</v>
      </c>
      <c r="H3552" s="114" t="s">
        <v>3547</v>
      </c>
      <c r="I3552" s="114" t="s">
        <v>658</v>
      </c>
      <c r="L3552">
        <v>304270</v>
      </c>
      <c r="M3552" s="114" t="s">
        <v>3047</v>
      </c>
      <c r="N3552" s="114" t="s">
        <v>658</v>
      </c>
      <c r="V3552" s="114" t="s">
        <v>3601</v>
      </c>
      <c r="W3552">
        <v>270672</v>
      </c>
    </row>
    <row r="3553" spans="7:23" ht="12.75">
      <c r="G3553">
        <v>24999</v>
      </c>
      <c r="H3553" s="114" t="s">
        <v>3548</v>
      </c>
      <c r="I3553" s="114" t="s">
        <v>658</v>
      </c>
      <c r="L3553">
        <v>304273</v>
      </c>
      <c r="M3553" s="114" t="s">
        <v>512</v>
      </c>
      <c r="N3553" s="114" t="s">
        <v>677</v>
      </c>
      <c r="V3553" s="114" t="s">
        <v>4830</v>
      </c>
      <c r="W3553">
        <v>352067</v>
      </c>
    </row>
    <row r="3554" spans="7:23" ht="12.75">
      <c r="G3554">
        <v>25000</v>
      </c>
      <c r="H3554" s="114" t="s">
        <v>3549</v>
      </c>
      <c r="I3554" s="114" t="s">
        <v>658</v>
      </c>
      <c r="L3554">
        <v>304274</v>
      </c>
      <c r="M3554" s="114" t="s">
        <v>3046</v>
      </c>
      <c r="N3554" s="114" t="s">
        <v>658</v>
      </c>
      <c r="V3554" s="114" t="s">
        <v>3602</v>
      </c>
      <c r="W3554">
        <v>25056</v>
      </c>
    </row>
    <row r="3555" spans="7:23" ht="12.75">
      <c r="G3555">
        <v>25001</v>
      </c>
      <c r="H3555" s="114" t="s">
        <v>3550</v>
      </c>
      <c r="I3555" s="114" t="s">
        <v>658</v>
      </c>
      <c r="L3555">
        <v>304277</v>
      </c>
      <c r="M3555" s="114" t="s">
        <v>1102</v>
      </c>
      <c r="N3555" s="114" t="s">
        <v>677</v>
      </c>
      <c r="V3555" s="114" t="s">
        <v>3603</v>
      </c>
      <c r="W3555">
        <v>25057</v>
      </c>
    </row>
    <row r="3556" spans="7:23" ht="12.75">
      <c r="G3556">
        <v>25002</v>
      </c>
      <c r="H3556" s="114" t="s">
        <v>3551</v>
      </c>
      <c r="I3556" s="114" t="s">
        <v>658</v>
      </c>
      <c r="L3556">
        <v>304278</v>
      </c>
      <c r="M3556" s="114" t="s">
        <v>3045</v>
      </c>
      <c r="N3556" s="114" t="s">
        <v>658</v>
      </c>
      <c r="V3556" s="114" t="s">
        <v>3604</v>
      </c>
      <c r="W3556">
        <v>25058</v>
      </c>
    </row>
    <row r="3557" spans="7:23" ht="12.75">
      <c r="G3557">
        <v>25003</v>
      </c>
      <c r="H3557" s="114" t="s">
        <v>3552</v>
      </c>
      <c r="I3557" s="114" t="s">
        <v>658</v>
      </c>
      <c r="L3557">
        <v>304281</v>
      </c>
      <c r="M3557" s="114" t="s">
        <v>229</v>
      </c>
      <c r="N3557" s="114" t="s">
        <v>677</v>
      </c>
      <c r="V3557" s="114" t="s">
        <v>3605</v>
      </c>
      <c r="W3557">
        <v>25059</v>
      </c>
    </row>
    <row r="3558" spans="7:23" ht="12.75">
      <c r="G3558">
        <v>25004</v>
      </c>
      <c r="H3558" s="114" t="s">
        <v>3553</v>
      </c>
      <c r="I3558" s="114" t="s">
        <v>658</v>
      </c>
      <c r="L3558">
        <v>304282</v>
      </c>
      <c r="M3558" s="114" t="s">
        <v>3057</v>
      </c>
      <c r="N3558" s="114" t="s">
        <v>658</v>
      </c>
      <c r="V3558" s="114" t="s">
        <v>3606</v>
      </c>
      <c r="W3558">
        <v>25060</v>
      </c>
    </row>
    <row r="3559" spans="7:23" ht="12.75">
      <c r="G3559">
        <v>25005</v>
      </c>
      <c r="H3559" s="114" t="s">
        <v>3554</v>
      </c>
      <c r="I3559" s="114" t="s">
        <v>658</v>
      </c>
      <c r="L3559">
        <v>304285</v>
      </c>
      <c r="M3559" s="114" t="s">
        <v>233</v>
      </c>
      <c r="N3559" s="114" t="s">
        <v>677</v>
      </c>
      <c r="V3559" s="114" t="s">
        <v>3607</v>
      </c>
      <c r="W3559">
        <v>25061</v>
      </c>
    </row>
    <row r="3560" spans="7:23" ht="12.75">
      <c r="G3560">
        <v>25006</v>
      </c>
      <c r="H3560" s="114" t="s">
        <v>3555</v>
      </c>
      <c r="I3560" s="114" t="s">
        <v>658</v>
      </c>
      <c r="L3560">
        <v>304286</v>
      </c>
      <c r="M3560" s="114" t="s">
        <v>3056</v>
      </c>
      <c r="N3560" s="114" t="s">
        <v>658</v>
      </c>
      <c r="V3560" s="114" t="s">
        <v>3608</v>
      </c>
      <c r="W3560">
        <v>25062</v>
      </c>
    </row>
    <row r="3561" spans="7:23" ht="12.75">
      <c r="G3561">
        <v>25007</v>
      </c>
      <c r="H3561" s="114" t="s">
        <v>3556</v>
      </c>
      <c r="I3561" s="114" t="s">
        <v>658</v>
      </c>
      <c r="L3561">
        <v>304289</v>
      </c>
      <c r="M3561" s="114" t="s">
        <v>232</v>
      </c>
      <c r="N3561" s="114" t="s">
        <v>677</v>
      </c>
      <c r="V3561" s="114" t="s">
        <v>3609</v>
      </c>
      <c r="W3561">
        <v>25063</v>
      </c>
    </row>
    <row r="3562" spans="7:23" ht="12.75">
      <c r="G3562">
        <v>25008</v>
      </c>
      <c r="H3562" s="114" t="s">
        <v>3557</v>
      </c>
      <c r="I3562" s="114" t="s">
        <v>658</v>
      </c>
      <c r="L3562">
        <v>304290</v>
      </c>
      <c r="M3562" s="114" t="s">
        <v>3055</v>
      </c>
      <c r="N3562" s="114" t="s">
        <v>658</v>
      </c>
      <c r="V3562" s="114" t="s">
        <v>3610</v>
      </c>
      <c r="W3562">
        <v>25064</v>
      </c>
    </row>
    <row r="3563" spans="7:23" ht="12.75">
      <c r="G3563">
        <v>25009</v>
      </c>
      <c r="H3563" s="114" t="s">
        <v>3558</v>
      </c>
      <c r="I3563" s="114" t="s">
        <v>658</v>
      </c>
      <c r="L3563">
        <v>304293</v>
      </c>
      <c r="M3563" s="114" t="s">
        <v>231</v>
      </c>
      <c r="N3563" s="114" t="s">
        <v>677</v>
      </c>
      <c r="V3563" s="114" t="s">
        <v>3611</v>
      </c>
      <c r="W3563">
        <v>220673</v>
      </c>
    </row>
    <row r="3564" spans="7:23" ht="12.75">
      <c r="G3564">
        <v>25010</v>
      </c>
      <c r="H3564" s="114" t="s">
        <v>3559</v>
      </c>
      <c r="I3564" s="114" t="s">
        <v>658</v>
      </c>
      <c r="L3564">
        <v>304466</v>
      </c>
      <c r="M3564" s="114" t="s">
        <v>3065</v>
      </c>
      <c r="N3564" s="114" t="s">
        <v>658</v>
      </c>
      <c r="V3564" s="114" t="s">
        <v>3612</v>
      </c>
      <c r="W3564">
        <v>25065</v>
      </c>
    </row>
    <row r="3565" spans="7:23" ht="12.75">
      <c r="G3565">
        <v>25011</v>
      </c>
      <c r="H3565" s="114" t="s">
        <v>3560</v>
      </c>
      <c r="I3565" s="114" t="s">
        <v>658</v>
      </c>
      <c r="L3565">
        <v>304469</v>
      </c>
      <c r="M3565" s="114" t="s">
        <v>403</v>
      </c>
      <c r="N3565" s="114" t="s">
        <v>677</v>
      </c>
      <c r="V3565" s="114" t="s">
        <v>3613</v>
      </c>
      <c r="W3565">
        <v>25066</v>
      </c>
    </row>
    <row r="3566" spans="7:23" ht="12.75">
      <c r="G3566">
        <v>25012</v>
      </c>
      <c r="H3566" s="114" t="s">
        <v>1635</v>
      </c>
      <c r="I3566" s="114" t="s">
        <v>658</v>
      </c>
      <c r="L3566">
        <v>304470</v>
      </c>
      <c r="M3566" s="114" t="s">
        <v>3064</v>
      </c>
      <c r="N3566" s="114" t="s">
        <v>658</v>
      </c>
      <c r="V3566" s="114" t="s">
        <v>3614</v>
      </c>
      <c r="W3566">
        <v>25067</v>
      </c>
    </row>
    <row r="3567" spans="7:23" ht="12.75">
      <c r="G3567">
        <v>25015</v>
      </c>
      <c r="H3567" s="114" t="s">
        <v>3561</v>
      </c>
      <c r="I3567" s="114" t="s">
        <v>658</v>
      </c>
      <c r="L3567">
        <v>304473</v>
      </c>
      <c r="M3567" s="114" t="s">
        <v>402</v>
      </c>
      <c r="N3567" s="114" t="s">
        <v>677</v>
      </c>
      <c r="V3567" s="114" t="s">
        <v>3615</v>
      </c>
      <c r="W3567">
        <v>25068</v>
      </c>
    </row>
    <row r="3568" spans="7:23" ht="12.75">
      <c r="G3568">
        <v>25034</v>
      </c>
      <c r="H3568" s="114" t="s">
        <v>3562</v>
      </c>
      <c r="I3568" s="114" t="s">
        <v>658</v>
      </c>
      <c r="L3568">
        <v>304474</v>
      </c>
      <c r="M3568" s="114" t="s">
        <v>3063</v>
      </c>
      <c r="N3568" s="114" t="s">
        <v>658</v>
      </c>
      <c r="V3568" s="114" t="s">
        <v>3616</v>
      </c>
      <c r="W3568">
        <v>25069</v>
      </c>
    </row>
    <row r="3569" spans="7:23" ht="12.75">
      <c r="G3569">
        <v>25035</v>
      </c>
      <c r="H3569" s="114" t="s">
        <v>3563</v>
      </c>
      <c r="I3569" s="114" t="s">
        <v>658</v>
      </c>
      <c r="L3569">
        <v>304477</v>
      </c>
      <c r="M3569" s="114" t="s">
        <v>332</v>
      </c>
      <c r="N3569" s="114" t="s">
        <v>677</v>
      </c>
      <c r="V3569" s="114" t="s">
        <v>3617</v>
      </c>
      <c r="W3569">
        <v>25070</v>
      </c>
    </row>
    <row r="3570" spans="7:23" ht="12.75">
      <c r="G3570">
        <v>204277</v>
      </c>
      <c r="H3570" s="114" t="s">
        <v>3564</v>
      </c>
      <c r="I3570" s="114" t="s">
        <v>658</v>
      </c>
      <c r="L3570">
        <v>304478</v>
      </c>
      <c r="M3570" s="114" t="s">
        <v>3068</v>
      </c>
      <c r="N3570" s="114" t="s">
        <v>658</v>
      </c>
      <c r="V3570" s="114" t="s">
        <v>4831</v>
      </c>
      <c r="W3570">
        <v>359666</v>
      </c>
    </row>
    <row r="3571" spans="7:23" ht="12.75">
      <c r="G3571">
        <v>399675</v>
      </c>
      <c r="H3571" s="114" t="s">
        <v>5288</v>
      </c>
      <c r="I3571" s="114" t="s">
        <v>658</v>
      </c>
      <c r="L3571">
        <v>304481</v>
      </c>
      <c r="M3571" s="114" t="s">
        <v>390</v>
      </c>
      <c r="N3571" s="114" t="s">
        <v>677</v>
      </c>
      <c r="V3571" s="114" t="s">
        <v>3618</v>
      </c>
      <c r="W3571">
        <v>25071</v>
      </c>
    </row>
    <row r="3572" spans="7:23" ht="12.75">
      <c r="G3572">
        <v>178287</v>
      </c>
      <c r="H3572" s="114" t="s">
        <v>3565</v>
      </c>
      <c r="I3572" s="114" t="s">
        <v>658</v>
      </c>
      <c r="L3572">
        <v>304482</v>
      </c>
      <c r="M3572" s="114" t="s">
        <v>3071</v>
      </c>
      <c r="N3572" s="114" t="s">
        <v>658</v>
      </c>
      <c r="V3572" s="114" t="s">
        <v>3619</v>
      </c>
      <c r="W3572">
        <v>25072</v>
      </c>
    </row>
    <row r="3573" spans="7:23" ht="12.75">
      <c r="G3573">
        <v>346866</v>
      </c>
      <c r="H3573" s="114" t="s">
        <v>4829</v>
      </c>
      <c r="I3573" s="114" t="s">
        <v>658</v>
      </c>
      <c r="L3573">
        <v>304485</v>
      </c>
      <c r="M3573" s="114" t="s">
        <v>520</v>
      </c>
      <c r="N3573" s="114" t="s">
        <v>677</v>
      </c>
      <c r="V3573" s="114" t="s">
        <v>4832</v>
      </c>
      <c r="W3573">
        <v>359670</v>
      </c>
    </row>
    <row r="3574" spans="7:23" ht="12.75">
      <c r="G3574">
        <v>265490</v>
      </c>
      <c r="H3574" s="114" t="s">
        <v>3566</v>
      </c>
      <c r="I3574" s="114" t="s">
        <v>658</v>
      </c>
      <c r="L3574">
        <v>304486</v>
      </c>
      <c r="M3574" s="114" t="s">
        <v>3074</v>
      </c>
      <c r="N3574" s="114" t="s">
        <v>658</v>
      </c>
      <c r="V3574" s="114" t="s">
        <v>3620</v>
      </c>
      <c r="W3574">
        <v>25073</v>
      </c>
    </row>
    <row r="3575" spans="7:23" ht="12.75">
      <c r="G3575">
        <v>25036</v>
      </c>
      <c r="H3575" s="114" t="s">
        <v>3567</v>
      </c>
      <c r="I3575" s="114" t="s">
        <v>658</v>
      </c>
      <c r="L3575">
        <v>304489</v>
      </c>
      <c r="M3575" s="114" t="s">
        <v>367</v>
      </c>
      <c r="N3575" s="114" t="s">
        <v>677</v>
      </c>
      <c r="V3575" s="114" t="s">
        <v>3621</v>
      </c>
      <c r="W3575">
        <v>25074</v>
      </c>
    </row>
    <row r="3576" spans="7:23" ht="12.75">
      <c r="G3576">
        <v>25037</v>
      </c>
      <c r="H3576" s="114" t="s">
        <v>3568</v>
      </c>
      <c r="I3576" s="114" t="s">
        <v>658</v>
      </c>
      <c r="L3576">
        <v>304490</v>
      </c>
      <c r="M3576" s="114" t="s">
        <v>3078</v>
      </c>
      <c r="N3576" s="114" t="s">
        <v>658</v>
      </c>
      <c r="V3576" s="114" t="s">
        <v>3622</v>
      </c>
      <c r="W3576">
        <v>25075</v>
      </c>
    </row>
    <row r="3577" spans="7:23" ht="12.75">
      <c r="G3577">
        <v>25038</v>
      </c>
      <c r="H3577" s="114" t="s">
        <v>3569</v>
      </c>
      <c r="I3577" s="114" t="s">
        <v>658</v>
      </c>
      <c r="L3577">
        <v>304493</v>
      </c>
      <c r="M3577" s="114" t="s">
        <v>234</v>
      </c>
      <c r="N3577" s="114" t="s">
        <v>677</v>
      </c>
      <c r="V3577" s="114" t="s">
        <v>3623</v>
      </c>
      <c r="W3577">
        <v>25076</v>
      </c>
    </row>
    <row r="3578" spans="7:23" ht="12.75">
      <c r="G3578">
        <v>108067</v>
      </c>
      <c r="H3578" s="114" t="s">
        <v>3570</v>
      </c>
      <c r="I3578" s="114" t="s">
        <v>658</v>
      </c>
      <c r="L3578">
        <v>304494</v>
      </c>
      <c r="M3578" s="114" t="s">
        <v>3081</v>
      </c>
      <c r="N3578" s="114" t="s">
        <v>658</v>
      </c>
      <c r="V3578" s="114" t="s">
        <v>3624</v>
      </c>
      <c r="W3578">
        <v>25077</v>
      </c>
    </row>
    <row r="3579" spans="7:23" ht="12.75">
      <c r="G3579">
        <v>419266</v>
      </c>
      <c r="H3579" s="114" t="s">
        <v>5289</v>
      </c>
      <c r="I3579" s="114" t="s">
        <v>658</v>
      </c>
      <c r="L3579">
        <v>304497</v>
      </c>
      <c r="M3579" s="114" t="s">
        <v>540</v>
      </c>
      <c r="N3579" s="114" t="s">
        <v>677</v>
      </c>
      <c r="V3579" s="114" t="s">
        <v>5303</v>
      </c>
      <c r="W3579">
        <v>371094</v>
      </c>
    </row>
    <row r="3580" spans="7:23" ht="12.75">
      <c r="G3580">
        <v>25039</v>
      </c>
      <c r="H3580" s="114" t="s">
        <v>5290</v>
      </c>
      <c r="I3580" s="114" t="s">
        <v>658</v>
      </c>
      <c r="L3580">
        <v>304498</v>
      </c>
      <c r="M3580" s="114" t="s">
        <v>3084</v>
      </c>
      <c r="N3580" s="114" t="s">
        <v>658</v>
      </c>
      <c r="V3580" s="114" t="s">
        <v>5304</v>
      </c>
      <c r="W3580">
        <v>371289</v>
      </c>
    </row>
    <row r="3581" spans="7:23" ht="12.75">
      <c r="G3581">
        <v>25040</v>
      </c>
      <c r="H3581" s="114" t="s">
        <v>5291</v>
      </c>
      <c r="I3581" s="114" t="s">
        <v>658</v>
      </c>
      <c r="L3581">
        <v>304501</v>
      </c>
      <c r="M3581" s="114" t="s">
        <v>507</v>
      </c>
      <c r="N3581" s="114" t="s">
        <v>677</v>
      </c>
      <c r="V3581" s="114" t="s">
        <v>5305</v>
      </c>
      <c r="W3581">
        <v>371293</v>
      </c>
    </row>
    <row r="3582" spans="7:23" ht="12.75">
      <c r="G3582">
        <v>25041</v>
      </c>
      <c r="H3582" s="114" t="s">
        <v>3571</v>
      </c>
      <c r="I3582" s="114" t="s">
        <v>658</v>
      </c>
      <c r="L3582">
        <v>304502</v>
      </c>
      <c r="M3582" s="114" t="s">
        <v>3089</v>
      </c>
      <c r="N3582" s="114" t="s">
        <v>658</v>
      </c>
      <c r="V3582" s="114" t="s">
        <v>5306</v>
      </c>
      <c r="W3582">
        <v>371090</v>
      </c>
    </row>
    <row r="3583" spans="7:23" ht="12.75">
      <c r="G3583">
        <v>289267</v>
      </c>
      <c r="H3583" s="114" t="s">
        <v>3572</v>
      </c>
      <c r="I3583" s="114" t="s">
        <v>658</v>
      </c>
      <c r="L3583">
        <v>304505</v>
      </c>
      <c r="M3583" s="114" t="s">
        <v>372</v>
      </c>
      <c r="N3583" s="114" t="s">
        <v>677</v>
      </c>
      <c r="V3583" s="114" t="s">
        <v>5307</v>
      </c>
      <c r="W3583">
        <v>371086</v>
      </c>
    </row>
    <row r="3584" spans="7:23" ht="12.75">
      <c r="G3584">
        <v>286277</v>
      </c>
      <c r="H3584" s="114" t="s">
        <v>3573</v>
      </c>
      <c r="I3584" s="114" t="s">
        <v>658</v>
      </c>
      <c r="L3584">
        <v>304506</v>
      </c>
      <c r="M3584" s="114" t="s">
        <v>3094</v>
      </c>
      <c r="N3584" s="114" t="s">
        <v>658</v>
      </c>
      <c r="V3584" s="114" t="s">
        <v>5308</v>
      </c>
      <c r="W3584">
        <v>371082</v>
      </c>
    </row>
    <row r="3585" spans="7:23" ht="12.75">
      <c r="G3585">
        <v>178289</v>
      </c>
      <c r="H3585" s="114" t="s">
        <v>3574</v>
      </c>
      <c r="I3585" s="114" t="s">
        <v>658</v>
      </c>
      <c r="L3585">
        <v>304509</v>
      </c>
      <c r="M3585" s="114" t="s">
        <v>429</v>
      </c>
      <c r="N3585" s="114" t="s">
        <v>677</v>
      </c>
      <c r="V3585" s="114" t="s">
        <v>5309</v>
      </c>
      <c r="W3585">
        <v>371078</v>
      </c>
    </row>
    <row r="3586" spans="7:23" ht="12.75">
      <c r="G3586">
        <v>403099</v>
      </c>
      <c r="H3586" s="114" t="s">
        <v>5292</v>
      </c>
      <c r="I3586" s="114" t="s">
        <v>658</v>
      </c>
      <c r="L3586">
        <v>304510</v>
      </c>
      <c r="M3586" s="114" t="s">
        <v>3093</v>
      </c>
      <c r="N3586" s="114" t="s">
        <v>658</v>
      </c>
      <c r="V3586" s="114" t="s">
        <v>5310</v>
      </c>
      <c r="W3586">
        <v>371297</v>
      </c>
    </row>
    <row r="3587" spans="7:23" ht="12.75">
      <c r="G3587">
        <v>407272</v>
      </c>
      <c r="H3587" s="114" t="s">
        <v>5293</v>
      </c>
      <c r="I3587" s="114" t="s">
        <v>658</v>
      </c>
      <c r="L3587">
        <v>304513</v>
      </c>
      <c r="M3587" s="114" t="s">
        <v>505</v>
      </c>
      <c r="N3587" s="114" t="s">
        <v>677</v>
      </c>
      <c r="V3587" s="114" t="s">
        <v>3625</v>
      </c>
      <c r="W3587">
        <v>25078</v>
      </c>
    </row>
    <row r="3588" spans="7:23" ht="12.75">
      <c r="G3588">
        <v>225869</v>
      </c>
      <c r="H3588" s="114" t="s">
        <v>3575</v>
      </c>
      <c r="I3588" s="114" t="s">
        <v>658</v>
      </c>
      <c r="L3588">
        <v>304514</v>
      </c>
      <c r="M3588" s="114" t="s">
        <v>3092</v>
      </c>
      <c r="N3588" s="114" t="s">
        <v>658</v>
      </c>
      <c r="V3588" s="114" t="s">
        <v>4833</v>
      </c>
      <c r="W3588">
        <v>349673</v>
      </c>
    </row>
    <row r="3589" spans="7:23" ht="12.75">
      <c r="G3589">
        <v>217867</v>
      </c>
      <c r="H3589" s="114" t="s">
        <v>3576</v>
      </c>
      <c r="I3589" s="114" t="s">
        <v>658</v>
      </c>
      <c r="L3589">
        <v>304517</v>
      </c>
      <c r="M3589" s="114" t="s">
        <v>350</v>
      </c>
      <c r="N3589" s="114" t="s">
        <v>677</v>
      </c>
      <c r="V3589" s="114" t="s">
        <v>3626</v>
      </c>
      <c r="W3589">
        <v>25079</v>
      </c>
    </row>
    <row r="3590" spans="7:23" ht="12.75">
      <c r="G3590">
        <v>233130</v>
      </c>
      <c r="H3590" s="114" t="s">
        <v>3577</v>
      </c>
      <c r="I3590" s="114" t="s">
        <v>658</v>
      </c>
      <c r="L3590">
        <v>304518</v>
      </c>
      <c r="M3590" s="114" t="s">
        <v>3096</v>
      </c>
      <c r="N3590" s="114" t="s">
        <v>658</v>
      </c>
      <c r="V3590" s="114" t="s">
        <v>3627</v>
      </c>
      <c r="W3590">
        <v>25080</v>
      </c>
    </row>
    <row r="3591" spans="7:23" ht="12.75">
      <c r="G3591">
        <v>233126</v>
      </c>
      <c r="H3591" s="114" t="s">
        <v>3578</v>
      </c>
      <c r="I3591" s="114" t="s">
        <v>658</v>
      </c>
      <c r="L3591">
        <v>304521</v>
      </c>
      <c r="M3591" s="114" t="s">
        <v>510</v>
      </c>
      <c r="N3591" s="114" t="s">
        <v>677</v>
      </c>
      <c r="V3591" s="114" t="s">
        <v>3628</v>
      </c>
      <c r="W3591">
        <v>25081</v>
      </c>
    </row>
    <row r="3592" spans="7:23" ht="12.75">
      <c r="G3592">
        <v>296267</v>
      </c>
      <c r="H3592" s="114" t="s">
        <v>3579</v>
      </c>
      <c r="I3592" s="114" t="s">
        <v>658</v>
      </c>
      <c r="L3592">
        <v>304522</v>
      </c>
      <c r="M3592" s="114" t="s">
        <v>3098</v>
      </c>
      <c r="N3592" s="114" t="s">
        <v>658</v>
      </c>
      <c r="V3592" s="114" t="s">
        <v>3629</v>
      </c>
      <c r="W3592">
        <v>25082</v>
      </c>
    </row>
    <row r="3593" spans="7:23" ht="12.75">
      <c r="G3593">
        <v>402876</v>
      </c>
      <c r="H3593" s="114" t="s">
        <v>5294</v>
      </c>
      <c r="I3593" s="114" t="s">
        <v>658</v>
      </c>
      <c r="L3593">
        <v>304525</v>
      </c>
      <c r="M3593" s="114" t="s">
        <v>413</v>
      </c>
      <c r="N3593" s="114" t="s">
        <v>677</v>
      </c>
      <c r="V3593" s="114" t="s">
        <v>5311</v>
      </c>
      <c r="W3593">
        <v>371926</v>
      </c>
    </row>
    <row r="3594" spans="7:23" ht="12.75">
      <c r="G3594">
        <v>25042</v>
      </c>
      <c r="H3594" s="114" t="s">
        <v>3580</v>
      </c>
      <c r="I3594" s="114" t="s">
        <v>658</v>
      </c>
      <c r="L3594">
        <v>304526</v>
      </c>
      <c r="M3594" s="114" t="s">
        <v>3100</v>
      </c>
      <c r="N3594" s="114" t="s">
        <v>658</v>
      </c>
      <c r="V3594" s="114" t="s">
        <v>5312</v>
      </c>
      <c r="W3594">
        <v>371922</v>
      </c>
    </row>
    <row r="3595" spans="7:23" ht="12.75">
      <c r="G3595">
        <v>25043</v>
      </c>
      <c r="H3595" s="114" t="s">
        <v>3581</v>
      </c>
      <c r="I3595" s="114" t="s">
        <v>658</v>
      </c>
      <c r="L3595">
        <v>304529</v>
      </c>
      <c r="M3595" s="114" t="s">
        <v>502</v>
      </c>
      <c r="N3595" s="114" t="s">
        <v>677</v>
      </c>
      <c r="V3595" s="114" t="s">
        <v>5313</v>
      </c>
      <c r="W3595">
        <v>371918</v>
      </c>
    </row>
    <row r="3596" spans="7:23" ht="12.75">
      <c r="G3596">
        <v>25044</v>
      </c>
      <c r="H3596" s="114" t="s">
        <v>3582</v>
      </c>
      <c r="I3596" s="114" t="s">
        <v>658</v>
      </c>
      <c r="L3596">
        <v>304530</v>
      </c>
      <c r="M3596" s="114" t="s">
        <v>3104</v>
      </c>
      <c r="N3596" s="114" t="s">
        <v>658</v>
      </c>
      <c r="V3596" s="114" t="s">
        <v>5314</v>
      </c>
      <c r="W3596">
        <v>371914</v>
      </c>
    </row>
    <row r="3597" spans="7:23" ht="12.75">
      <c r="G3597">
        <v>402880</v>
      </c>
      <c r="H3597" s="114" t="s">
        <v>5295</v>
      </c>
      <c r="I3597" s="114" t="s">
        <v>658</v>
      </c>
      <c r="L3597">
        <v>304533</v>
      </c>
      <c r="M3597" s="114" t="s">
        <v>1138</v>
      </c>
      <c r="N3597" s="114" t="s">
        <v>677</v>
      </c>
      <c r="V3597" s="114" t="s">
        <v>5315</v>
      </c>
      <c r="W3597">
        <v>371910</v>
      </c>
    </row>
    <row r="3598" spans="7:23" ht="12.75">
      <c r="G3598">
        <v>178291</v>
      </c>
      <c r="H3598" s="114" t="s">
        <v>3583</v>
      </c>
      <c r="I3598" s="114" t="s">
        <v>658</v>
      </c>
      <c r="L3598">
        <v>304534</v>
      </c>
      <c r="M3598" s="114" t="s">
        <v>3107</v>
      </c>
      <c r="N3598" s="114" t="s">
        <v>658</v>
      </c>
      <c r="V3598" s="114" t="s">
        <v>5316</v>
      </c>
      <c r="W3598">
        <v>371906</v>
      </c>
    </row>
    <row r="3599" spans="7:23" ht="12.75">
      <c r="G3599">
        <v>25045</v>
      </c>
      <c r="H3599" s="114" t="s">
        <v>3584</v>
      </c>
      <c r="I3599" s="114" t="s">
        <v>658</v>
      </c>
      <c r="L3599">
        <v>304537</v>
      </c>
      <c r="M3599" s="114" t="s">
        <v>235</v>
      </c>
      <c r="N3599" s="114" t="s">
        <v>677</v>
      </c>
      <c r="V3599" s="114" t="s">
        <v>5317</v>
      </c>
      <c r="W3599">
        <v>371902</v>
      </c>
    </row>
    <row r="3600" spans="7:23" ht="12.75">
      <c r="G3600">
        <v>25046</v>
      </c>
      <c r="H3600" s="114" t="s">
        <v>3585</v>
      </c>
      <c r="I3600" s="114" t="s">
        <v>658</v>
      </c>
      <c r="L3600">
        <v>304538</v>
      </c>
      <c r="M3600" s="114" t="s">
        <v>3106</v>
      </c>
      <c r="N3600" s="114" t="s">
        <v>658</v>
      </c>
      <c r="V3600" s="114" t="s">
        <v>5318</v>
      </c>
      <c r="W3600">
        <v>409467</v>
      </c>
    </row>
    <row r="3601" spans="7:23" ht="12.75">
      <c r="G3601">
        <v>25047</v>
      </c>
      <c r="H3601" s="114" t="s">
        <v>3586</v>
      </c>
      <c r="I3601" s="114" t="s">
        <v>658</v>
      </c>
      <c r="L3601">
        <v>304541</v>
      </c>
      <c r="M3601" s="114" t="s">
        <v>541</v>
      </c>
      <c r="N3601" s="114" t="s">
        <v>677</v>
      </c>
      <c r="V3601" s="114" t="s">
        <v>5319</v>
      </c>
      <c r="W3601">
        <v>371898</v>
      </c>
    </row>
    <row r="3602" spans="7:23" ht="12.75">
      <c r="G3602">
        <v>25048</v>
      </c>
      <c r="H3602" s="114" t="s">
        <v>3587</v>
      </c>
      <c r="I3602" s="114" t="s">
        <v>658</v>
      </c>
      <c r="L3602">
        <v>304542</v>
      </c>
      <c r="M3602" s="114" t="s">
        <v>3111</v>
      </c>
      <c r="N3602" s="114" t="s">
        <v>658</v>
      </c>
      <c r="V3602" s="114" t="s">
        <v>5320</v>
      </c>
      <c r="W3602">
        <v>371894</v>
      </c>
    </row>
    <row r="3603" spans="7:23" ht="12.75">
      <c r="G3603">
        <v>58100</v>
      </c>
      <c r="H3603" s="114" t="s">
        <v>3588</v>
      </c>
      <c r="I3603" s="114" t="s">
        <v>658</v>
      </c>
      <c r="L3603">
        <v>304545</v>
      </c>
      <c r="M3603" s="114" t="s">
        <v>521</v>
      </c>
      <c r="N3603" s="114" t="s">
        <v>677</v>
      </c>
      <c r="V3603" s="114" t="s">
        <v>5321</v>
      </c>
      <c r="W3603">
        <v>411698</v>
      </c>
    </row>
    <row r="3604" spans="7:23" ht="12.75">
      <c r="G3604">
        <v>25049</v>
      </c>
      <c r="H3604" s="114" t="s">
        <v>3589</v>
      </c>
      <c r="I3604" s="114" t="s">
        <v>658</v>
      </c>
      <c r="L3604">
        <v>304546</v>
      </c>
      <c r="M3604" s="114" t="s">
        <v>3110</v>
      </c>
      <c r="N3604" s="114" t="s">
        <v>658</v>
      </c>
      <c r="V3604" s="114" t="s">
        <v>5322</v>
      </c>
      <c r="W3604">
        <v>411694</v>
      </c>
    </row>
    <row r="3605" spans="7:23" ht="12.75">
      <c r="G3605">
        <v>220487</v>
      </c>
      <c r="H3605" s="114" t="s">
        <v>3590</v>
      </c>
      <c r="I3605" s="114" t="s">
        <v>658</v>
      </c>
      <c r="L3605">
        <v>304549</v>
      </c>
      <c r="M3605" s="114" t="s">
        <v>375</v>
      </c>
      <c r="N3605" s="114" t="s">
        <v>677</v>
      </c>
      <c r="V3605" s="114" t="s">
        <v>5323</v>
      </c>
      <c r="W3605">
        <v>411690</v>
      </c>
    </row>
    <row r="3606" spans="7:23" ht="12.75">
      <c r="G3606">
        <v>25050</v>
      </c>
      <c r="H3606" s="114" t="s">
        <v>3591</v>
      </c>
      <c r="I3606" s="114" t="s">
        <v>658</v>
      </c>
      <c r="L3606">
        <v>304550</v>
      </c>
      <c r="M3606" s="114" t="s">
        <v>3114</v>
      </c>
      <c r="N3606" s="114" t="s">
        <v>658</v>
      </c>
      <c r="V3606" s="114" t="s">
        <v>5324</v>
      </c>
      <c r="W3606">
        <v>411686</v>
      </c>
    </row>
    <row r="3607" spans="7:23" ht="12.75">
      <c r="G3607">
        <v>25051</v>
      </c>
      <c r="H3607" s="114" t="s">
        <v>3592</v>
      </c>
      <c r="I3607" s="114" t="s">
        <v>658</v>
      </c>
      <c r="L3607">
        <v>304553</v>
      </c>
      <c r="M3607" s="114" t="s">
        <v>503</v>
      </c>
      <c r="N3607" s="114" t="s">
        <v>677</v>
      </c>
      <c r="V3607" s="114" t="s">
        <v>5325</v>
      </c>
      <c r="W3607">
        <v>371890</v>
      </c>
    </row>
    <row r="3608" spans="7:23" ht="12.75">
      <c r="G3608">
        <v>25052</v>
      </c>
      <c r="H3608" s="114" t="s">
        <v>3593</v>
      </c>
      <c r="I3608" s="114" t="s">
        <v>658</v>
      </c>
      <c r="L3608">
        <v>304554</v>
      </c>
      <c r="M3608" s="114" t="s">
        <v>3119</v>
      </c>
      <c r="N3608" s="114" t="s">
        <v>658</v>
      </c>
      <c r="V3608" s="114" t="s">
        <v>5326</v>
      </c>
      <c r="W3608">
        <v>371886</v>
      </c>
    </row>
    <row r="3609" spans="7:23" ht="12.75">
      <c r="G3609">
        <v>214867</v>
      </c>
      <c r="H3609" s="114" t="s">
        <v>3594</v>
      </c>
      <c r="I3609" s="114" t="s">
        <v>658</v>
      </c>
      <c r="L3609">
        <v>304557</v>
      </c>
      <c r="M3609" s="114" t="s">
        <v>1146</v>
      </c>
      <c r="N3609" s="114" t="s">
        <v>677</v>
      </c>
      <c r="V3609" s="114" t="s">
        <v>5327</v>
      </c>
      <c r="W3609">
        <v>371882</v>
      </c>
    </row>
    <row r="3610" spans="7:23" ht="12.75">
      <c r="G3610">
        <v>25053</v>
      </c>
      <c r="H3610" s="114" t="s">
        <v>5296</v>
      </c>
      <c r="I3610" s="114" t="s">
        <v>658</v>
      </c>
      <c r="L3610">
        <v>304558</v>
      </c>
      <c r="M3610" s="114" t="s">
        <v>3118</v>
      </c>
      <c r="N3610" s="114" t="s">
        <v>658</v>
      </c>
      <c r="V3610" s="114" t="s">
        <v>5328</v>
      </c>
      <c r="W3610">
        <v>371878</v>
      </c>
    </row>
    <row r="3611" spans="7:23" ht="12.75">
      <c r="G3611">
        <v>280267</v>
      </c>
      <c r="H3611" s="114" t="s">
        <v>5297</v>
      </c>
      <c r="I3611" s="114" t="s">
        <v>658</v>
      </c>
      <c r="L3611">
        <v>304561</v>
      </c>
      <c r="M3611" s="114" t="s">
        <v>288</v>
      </c>
      <c r="N3611" s="114" t="s">
        <v>677</v>
      </c>
      <c r="V3611" s="114" t="s">
        <v>5329</v>
      </c>
      <c r="W3611">
        <v>371874</v>
      </c>
    </row>
    <row r="3612" spans="7:23" ht="12.75">
      <c r="G3612">
        <v>58102</v>
      </c>
      <c r="H3612" s="114" t="s">
        <v>3595</v>
      </c>
      <c r="I3612" s="114" t="s">
        <v>658</v>
      </c>
      <c r="L3612">
        <v>304562</v>
      </c>
      <c r="M3612" s="114" t="s">
        <v>3117</v>
      </c>
      <c r="N3612" s="114" t="s">
        <v>658</v>
      </c>
      <c r="V3612" s="114" t="s">
        <v>5330</v>
      </c>
      <c r="W3612">
        <v>371870</v>
      </c>
    </row>
    <row r="3613" spans="7:23" ht="12.75">
      <c r="G3613">
        <v>403103</v>
      </c>
      <c r="H3613" s="114" t="s">
        <v>5298</v>
      </c>
      <c r="I3613" s="114" t="s">
        <v>658</v>
      </c>
      <c r="L3613">
        <v>304565</v>
      </c>
      <c r="M3613" s="114" t="s">
        <v>433</v>
      </c>
      <c r="N3613" s="114" t="s">
        <v>677</v>
      </c>
      <c r="V3613" s="114" t="s">
        <v>3630</v>
      </c>
      <c r="W3613">
        <v>25083</v>
      </c>
    </row>
    <row r="3614" spans="7:23" ht="12.75">
      <c r="G3614">
        <v>407278</v>
      </c>
      <c r="H3614" s="114" t="s">
        <v>5299</v>
      </c>
      <c r="I3614" s="114" t="s">
        <v>658</v>
      </c>
      <c r="L3614">
        <v>304666</v>
      </c>
      <c r="M3614" s="114" t="s">
        <v>2533</v>
      </c>
      <c r="N3614" s="114" t="s">
        <v>658</v>
      </c>
      <c r="V3614" s="114" t="s">
        <v>3631</v>
      </c>
      <c r="W3614">
        <v>25084</v>
      </c>
    </row>
    <row r="3615" spans="7:23" ht="12.75">
      <c r="G3615">
        <v>25054</v>
      </c>
      <c r="H3615" s="114" t="s">
        <v>3596</v>
      </c>
      <c r="I3615" s="114" t="s">
        <v>658</v>
      </c>
      <c r="L3615">
        <v>304669</v>
      </c>
      <c r="M3615" s="114" t="s">
        <v>420</v>
      </c>
      <c r="N3615" s="114" t="s">
        <v>677</v>
      </c>
      <c r="V3615" s="114" t="s">
        <v>3632</v>
      </c>
      <c r="W3615">
        <v>25085</v>
      </c>
    </row>
    <row r="3616" spans="7:23" ht="12.75">
      <c r="G3616">
        <v>419270</v>
      </c>
      <c r="H3616" s="114" t="s">
        <v>5300</v>
      </c>
      <c r="I3616" s="114" t="s">
        <v>658</v>
      </c>
      <c r="L3616">
        <v>304868</v>
      </c>
      <c r="M3616" s="114" t="s">
        <v>3061</v>
      </c>
      <c r="N3616" s="114" t="s">
        <v>658</v>
      </c>
      <c r="V3616" s="114" t="s">
        <v>3633</v>
      </c>
      <c r="W3616">
        <v>25086</v>
      </c>
    </row>
    <row r="3617" spans="7:23" ht="12.75">
      <c r="G3617">
        <v>216467</v>
      </c>
      <c r="H3617" s="114" t="s">
        <v>3597</v>
      </c>
      <c r="I3617" s="114" t="s">
        <v>658</v>
      </c>
      <c r="L3617">
        <v>304871</v>
      </c>
      <c r="M3617" s="114" t="s">
        <v>1111</v>
      </c>
      <c r="N3617" s="114" t="s">
        <v>677</v>
      </c>
      <c r="V3617" s="114" t="s">
        <v>3634</v>
      </c>
      <c r="W3617">
        <v>25087</v>
      </c>
    </row>
    <row r="3618" spans="7:23" ht="12.75">
      <c r="G3618">
        <v>224667</v>
      </c>
      <c r="H3618" s="114" t="s">
        <v>3598</v>
      </c>
      <c r="I3618" s="114" t="s">
        <v>658</v>
      </c>
      <c r="L3618">
        <v>305067</v>
      </c>
      <c r="M3618" s="114" t="s">
        <v>675</v>
      </c>
      <c r="V3618" s="114" t="s">
        <v>3635</v>
      </c>
      <c r="W3618">
        <v>25088</v>
      </c>
    </row>
    <row r="3619" spans="7:23" ht="12.75">
      <c r="G3619">
        <v>402884</v>
      </c>
      <c r="H3619" s="114" t="s">
        <v>5301</v>
      </c>
      <c r="I3619" s="114" t="s">
        <v>658</v>
      </c>
      <c r="L3619">
        <v>305070</v>
      </c>
      <c r="M3619" s="114" t="s">
        <v>714</v>
      </c>
      <c r="V3619" s="114" t="s">
        <v>3636</v>
      </c>
      <c r="W3619">
        <v>175667</v>
      </c>
    </row>
    <row r="3620" spans="7:23" ht="12.75">
      <c r="G3620">
        <v>25055</v>
      </c>
      <c r="H3620" s="114" t="s">
        <v>3599</v>
      </c>
      <c r="I3620" s="114" t="s">
        <v>658</v>
      </c>
      <c r="L3620">
        <v>305266</v>
      </c>
      <c r="M3620" s="114" t="s">
        <v>680</v>
      </c>
      <c r="V3620" s="114" t="s">
        <v>3637</v>
      </c>
      <c r="W3620">
        <v>25089</v>
      </c>
    </row>
    <row r="3621" spans="7:23" ht="12.75">
      <c r="G3621">
        <v>405067</v>
      </c>
      <c r="H3621" s="114" t="s">
        <v>5302</v>
      </c>
      <c r="I3621" s="114" t="s">
        <v>658</v>
      </c>
      <c r="L3621">
        <v>305270</v>
      </c>
      <c r="M3621" s="114" t="s">
        <v>678</v>
      </c>
      <c r="V3621" s="114" t="s">
        <v>3638</v>
      </c>
      <c r="W3621">
        <v>214267</v>
      </c>
    </row>
    <row r="3622" spans="7:23" ht="12.75">
      <c r="G3622">
        <v>255469</v>
      </c>
      <c r="H3622" s="114" t="s">
        <v>3600</v>
      </c>
      <c r="I3622" s="114" t="s">
        <v>658</v>
      </c>
      <c r="L3622">
        <v>305272</v>
      </c>
      <c r="M3622" s="114" t="s">
        <v>679</v>
      </c>
      <c r="V3622" s="114" t="s">
        <v>3639</v>
      </c>
      <c r="W3622">
        <v>199066</v>
      </c>
    </row>
    <row r="3623" spans="7:23" ht="12.75">
      <c r="G3623">
        <v>270672</v>
      </c>
      <c r="H3623" s="114" t="s">
        <v>3601</v>
      </c>
      <c r="I3623" s="114" t="s">
        <v>658</v>
      </c>
      <c r="L3623">
        <v>305274</v>
      </c>
      <c r="M3623" s="114" t="s">
        <v>4789</v>
      </c>
      <c r="V3623" s="114" t="s">
        <v>3640</v>
      </c>
      <c r="W3623">
        <v>199070</v>
      </c>
    </row>
    <row r="3624" spans="7:23" ht="12.75">
      <c r="G3624">
        <v>352067</v>
      </c>
      <c r="H3624" s="114" t="s">
        <v>4830</v>
      </c>
      <c r="I3624" s="114" t="s">
        <v>658</v>
      </c>
      <c r="L3624">
        <v>305276</v>
      </c>
      <c r="M3624" s="114" t="s">
        <v>3907</v>
      </c>
      <c r="N3624" s="114" t="s">
        <v>4789</v>
      </c>
      <c r="V3624" s="114" t="s">
        <v>3641</v>
      </c>
      <c r="W3624">
        <v>25090</v>
      </c>
    </row>
    <row r="3625" spans="7:23" ht="12.75">
      <c r="G3625">
        <v>25056</v>
      </c>
      <c r="H3625" s="114" t="s">
        <v>3602</v>
      </c>
      <c r="I3625" s="114" t="s">
        <v>658</v>
      </c>
      <c r="L3625">
        <v>305280</v>
      </c>
      <c r="M3625" s="114" t="s">
        <v>4190</v>
      </c>
      <c r="N3625" s="114" t="s">
        <v>678</v>
      </c>
      <c r="V3625" s="114" t="s">
        <v>3642</v>
      </c>
      <c r="W3625">
        <v>25091</v>
      </c>
    </row>
    <row r="3626" spans="7:23" ht="12.75">
      <c r="G3626">
        <v>25057</v>
      </c>
      <c r="H3626" s="114" t="s">
        <v>3603</v>
      </c>
      <c r="I3626" s="114" t="s">
        <v>658</v>
      </c>
      <c r="L3626">
        <v>305281</v>
      </c>
      <c r="M3626" s="114" t="s">
        <v>4189</v>
      </c>
      <c r="N3626" s="114" t="s">
        <v>678</v>
      </c>
      <c r="V3626" s="114" t="s">
        <v>3643</v>
      </c>
      <c r="W3626">
        <v>25092</v>
      </c>
    </row>
    <row r="3627" spans="7:23" ht="12.75">
      <c r="G3627">
        <v>25058</v>
      </c>
      <c r="H3627" s="114" t="s">
        <v>3604</v>
      </c>
      <c r="I3627" s="114" t="s">
        <v>658</v>
      </c>
      <c r="L3627">
        <v>305286</v>
      </c>
      <c r="M3627" s="114" t="s">
        <v>4214</v>
      </c>
      <c r="N3627" s="114" t="s">
        <v>678</v>
      </c>
      <c r="V3627" s="114" t="s">
        <v>5331</v>
      </c>
      <c r="W3627">
        <v>407667</v>
      </c>
    </row>
    <row r="3628" spans="7:23" ht="12.75">
      <c r="G3628">
        <v>25059</v>
      </c>
      <c r="H3628" s="114" t="s">
        <v>3605</v>
      </c>
      <c r="I3628" s="114" t="s">
        <v>658</v>
      </c>
      <c r="L3628">
        <v>305289</v>
      </c>
      <c r="M3628" s="114" t="s">
        <v>4212</v>
      </c>
      <c r="N3628" s="114" t="s">
        <v>678</v>
      </c>
      <c r="V3628" s="114" t="s">
        <v>3644</v>
      </c>
      <c r="W3628">
        <v>25093</v>
      </c>
    </row>
    <row r="3629" spans="7:23" ht="12.75">
      <c r="G3629">
        <v>25060</v>
      </c>
      <c r="H3629" s="114" t="s">
        <v>3606</v>
      </c>
      <c r="I3629" s="114" t="s">
        <v>658</v>
      </c>
      <c r="L3629">
        <v>305290</v>
      </c>
      <c r="M3629" s="114" t="s">
        <v>4211</v>
      </c>
      <c r="N3629" s="114" t="s">
        <v>678</v>
      </c>
      <c r="V3629" s="114" t="s">
        <v>3645</v>
      </c>
      <c r="W3629">
        <v>25094</v>
      </c>
    </row>
    <row r="3630" spans="7:23" ht="12.75">
      <c r="G3630">
        <v>25061</v>
      </c>
      <c r="H3630" s="114" t="s">
        <v>3607</v>
      </c>
      <c r="I3630" s="114" t="s">
        <v>658</v>
      </c>
      <c r="L3630">
        <v>305291</v>
      </c>
      <c r="M3630" s="114" t="s">
        <v>4210</v>
      </c>
      <c r="N3630" s="114" t="s">
        <v>678</v>
      </c>
      <c r="V3630" s="114" t="s">
        <v>3646</v>
      </c>
      <c r="W3630">
        <v>56267</v>
      </c>
    </row>
    <row r="3631" spans="7:23" ht="12.75">
      <c r="G3631">
        <v>25062</v>
      </c>
      <c r="H3631" s="114" t="s">
        <v>3608</v>
      </c>
      <c r="I3631" s="114" t="s">
        <v>658</v>
      </c>
      <c r="L3631">
        <v>305292</v>
      </c>
      <c r="M3631" s="114" t="s">
        <v>4209</v>
      </c>
      <c r="N3631" s="114" t="s">
        <v>678</v>
      </c>
      <c r="V3631" s="114" t="s">
        <v>5332</v>
      </c>
      <c r="W3631">
        <v>377599</v>
      </c>
    </row>
    <row r="3632" spans="7:23" ht="12.75">
      <c r="G3632">
        <v>25063</v>
      </c>
      <c r="H3632" s="114" t="s">
        <v>3609</v>
      </c>
      <c r="I3632" s="114" t="s">
        <v>658</v>
      </c>
      <c r="L3632">
        <v>305293</v>
      </c>
      <c r="M3632" s="114" t="s">
        <v>4208</v>
      </c>
      <c r="N3632" s="114" t="s">
        <v>678</v>
      </c>
      <c r="V3632" s="114" t="s">
        <v>5333</v>
      </c>
      <c r="W3632">
        <v>377627</v>
      </c>
    </row>
    <row r="3633" spans="7:23" ht="12.75">
      <c r="G3633">
        <v>25064</v>
      </c>
      <c r="H3633" s="114" t="s">
        <v>3610</v>
      </c>
      <c r="I3633" s="114" t="s">
        <v>658</v>
      </c>
      <c r="L3633">
        <v>305294</v>
      </c>
      <c r="M3633" s="114" t="s">
        <v>4207</v>
      </c>
      <c r="N3633" s="114" t="s">
        <v>678</v>
      </c>
      <c r="V3633" s="114" t="s">
        <v>5334</v>
      </c>
      <c r="W3633">
        <v>416870</v>
      </c>
    </row>
    <row r="3634" spans="7:23" ht="12.75">
      <c r="G3634">
        <v>220673</v>
      </c>
      <c r="H3634" s="114" t="s">
        <v>3611</v>
      </c>
      <c r="I3634" s="114" t="s">
        <v>658</v>
      </c>
      <c r="L3634">
        <v>305295</v>
      </c>
      <c r="M3634" s="114" t="s">
        <v>4206</v>
      </c>
      <c r="N3634" s="114" t="s">
        <v>678</v>
      </c>
      <c r="V3634" s="114" t="s">
        <v>5335</v>
      </c>
      <c r="W3634">
        <v>411682</v>
      </c>
    </row>
    <row r="3635" spans="7:23" ht="12.75">
      <c r="G3635">
        <v>25065</v>
      </c>
      <c r="H3635" s="114" t="s">
        <v>3612</v>
      </c>
      <c r="I3635" s="114" t="s">
        <v>658</v>
      </c>
      <c r="L3635">
        <v>305296</v>
      </c>
      <c r="M3635" s="114" t="s">
        <v>4205</v>
      </c>
      <c r="N3635" s="114" t="s">
        <v>678</v>
      </c>
      <c r="V3635" s="114" t="s">
        <v>5336</v>
      </c>
      <c r="W3635">
        <v>411678</v>
      </c>
    </row>
    <row r="3636" spans="7:23" ht="12.75">
      <c r="G3636">
        <v>25066</v>
      </c>
      <c r="H3636" s="114" t="s">
        <v>3613</v>
      </c>
      <c r="I3636" s="114" t="s">
        <v>658</v>
      </c>
      <c r="L3636">
        <v>305297</v>
      </c>
      <c r="M3636" s="114" t="s">
        <v>4204</v>
      </c>
      <c r="N3636" s="114" t="s">
        <v>678</v>
      </c>
      <c r="V3636" s="114" t="s">
        <v>5337</v>
      </c>
      <c r="W3636">
        <v>411674</v>
      </c>
    </row>
    <row r="3637" spans="7:23" ht="12.75">
      <c r="G3637">
        <v>25067</v>
      </c>
      <c r="H3637" s="114" t="s">
        <v>3614</v>
      </c>
      <c r="I3637" s="114" t="s">
        <v>658</v>
      </c>
      <c r="L3637">
        <v>305298</v>
      </c>
      <c r="M3637" s="114" t="s">
        <v>4202</v>
      </c>
      <c r="N3637" s="114" t="s">
        <v>678</v>
      </c>
      <c r="V3637" s="114" t="s">
        <v>5338</v>
      </c>
      <c r="W3637">
        <v>411670</v>
      </c>
    </row>
    <row r="3638" spans="7:23" ht="12.75">
      <c r="G3638">
        <v>25068</v>
      </c>
      <c r="H3638" s="114" t="s">
        <v>3615</v>
      </c>
      <c r="I3638" s="114" t="s">
        <v>658</v>
      </c>
      <c r="L3638">
        <v>305299</v>
      </c>
      <c r="M3638" s="114" t="s">
        <v>4201</v>
      </c>
      <c r="N3638" s="114" t="s">
        <v>678</v>
      </c>
      <c r="V3638" s="114" t="s">
        <v>5339</v>
      </c>
      <c r="W3638">
        <v>377623</v>
      </c>
    </row>
    <row r="3639" spans="7:23" ht="12.75">
      <c r="G3639">
        <v>25069</v>
      </c>
      <c r="H3639" s="114" t="s">
        <v>3616</v>
      </c>
      <c r="I3639" s="114" t="s">
        <v>658</v>
      </c>
      <c r="L3639">
        <v>305300</v>
      </c>
      <c r="M3639" s="114" t="s">
        <v>4200</v>
      </c>
      <c r="N3639" s="114" t="s">
        <v>678</v>
      </c>
      <c r="V3639" s="114" t="s">
        <v>5340</v>
      </c>
      <c r="W3639">
        <v>377619</v>
      </c>
    </row>
    <row r="3640" spans="7:23" ht="12.75">
      <c r="G3640">
        <v>25070</v>
      </c>
      <c r="H3640" s="114" t="s">
        <v>3617</v>
      </c>
      <c r="I3640" s="114" t="s">
        <v>658</v>
      </c>
      <c r="L3640">
        <v>305302</v>
      </c>
      <c r="M3640" s="114" t="s">
        <v>4215</v>
      </c>
      <c r="N3640" s="114" t="s">
        <v>678</v>
      </c>
      <c r="V3640" s="114" t="s">
        <v>5341</v>
      </c>
      <c r="W3640">
        <v>377615</v>
      </c>
    </row>
    <row r="3641" spans="7:23" ht="12.75">
      <c r="G3641">
        <v>359666</v>
      </c>
      <c r="H3641" s="114" t="s">
        <v>4831</v>
      </c>
      <c r="I3641" s="114" t="s">
        <v>658</v>
      </c>
      <c r="L3641">
        <v>305466</v>
      </c>
      <c r="M3641" s="114" t="s">
        <v>4203</v>
      </c>
      <c r="N3641" s="114" t="s">
        <v>678</v>
      </c>
      <c r="V3641" s="114" t="s">
        <v>5342</v>
      </c>
      <c r="W3641">
        <v>377611</v>
      </c>
    </row>
    <row r="3642" spans="7:23" ht="12.75">
      <c r="G3642">
        <v>25071</v>
      </c>
      <c r="H3642" s="114" t="s">
        <v>3618</v>
      </c>
      <c r="I3642" s="114" t="s">
        <v>658</v>
      </c>
      <c r="L3642">
        <v>305475</v>
      </c>
      <c r="M3642" s="114" t="s">
        <v>4578</v>
      </c>
      <c r="N3642" s="114" t="s">
        <v>679</v>
      </c>
      <c r="V3642" s="114" t="s">
        <v>5343</v>
      </c>
      <c r="W3642">
        <v>377607</v>
      </c>
    </row>
    <row r="3643" spans="7:23" ht="12.75">
      <c r="G3643">
        <v>25072</v>
      </c>
      <c r="H3643" s="114" t="s">
        <v>3619</v>
      </c>
      <c r="I3643" s="114" t="s">
        <v>658</v>
      </c>
      <c r="L3643">
        <v>305476</v>
      </c>
      <c r="M3643" s="114" t="s">
        <v>4572</v>
      </c>
      <c r="N3643" s="114" t="s">
        <v>679</v>
      </c>
      <c r="V3643" s="114" t="s">
        <v>4834</v>
      </c>
      <c r="W3643">
        <v>349693</v>
      </c>
    </row>
    <row r="3644" spans="7:23" ht="12.75">
      <c r="G3644">
        <v>359670</v>
      </c>
      <c r="H3644" s="114" t="s">
        <v>4832</v>
      </c>
      <c r="I3644" s="114" t="s">
        <v>658</v>
      </c>
      <c r="L3644">
        <v>305666</v>
      </c>
      <c r="M3644" s="114" t="s">
        <v>4216</v>
      </c>
      <c r="N3644" s="114" t="s">
        <v>678</v>
      </c>
      <c r="V3644" s="114" t="s">
        <v>3647</v>
      </c>
      <c r="W3644">
        <v>25095</v>
      </c>
    </row>
    <row r="3645" spans="7:23" ht="12.75">
      <c r="G3645">
        <v>25073</v>
      </c>
      <c r="H3645" s="114" t="s">
        <v>3620</v>
      </c>
      <c r="I3645" s="114" t="s">
        <v>658</v>
      </c>
      <c r="L3645">
        <v>305670</v>
      </c>
      <c r="M3645" s="114" t="s">
        <v>4217</v>
      </c>
      <c r="N3645" s="114" t="s">
        <v>678</v>
      </c>
      <c r="V3645" s="114" t="s">
        <v>3648</v>
      </c>
      <c r="W3645">
        <v>25096</v>
      </c>
    </row>
    <row r="3646" spans="7:23" ht="12.75">
      <c r="G3646">
        <v>25074</v>
      </c>
      <c r="H3646" s="114" t="s">
        <v>3621</v>
      </c>
      <c r="I3646" s="114" t="s">
        <v>658</v>
      </c>
      <c r="L3646">
        <v>305671</v>
      </c>
      <c r="M3646" s="114" t="s">
        <v>4246</v>
      </c>
      <c r="N3646" s="114" t="s">
        <v>678</v>
      </c>
      <c r="V3646" s="114" t="s">
        <v>3649</v>
      </c>
      <c r="W3646">
        <v>25097</v>
      </c>
    </row>
    <row r="3647" spans="7:23" ht="12.75">
      <c r="G3647">
        <v>25075</v>
      </c>
      <c r="H3647" s="114" t="s">
        <v>3622</v>
      </c>
      <c r="I3647" s="114" t="s">
        <v>658</v>
      </c>
      <c r="L3647">
        <v>305675</v>
      </c>
      <c r="M3647" s="114" t="s">
        <v>4218</v>
      </c>
      <c r="N3647" s="114" t="s">
        <v>678</v>
      </c>
      <c r="V3647" s="114" t="s">
        <v>5344</v>
      </c>
      <c r="W3647">
        <v>373482</v>
      </c>
    </row>
    <row r="3648" spans="7:23" ht="12.75">
      <c r="G3648">
        <v>25076</v>
      </c>
      <c r="H3648" s="114" t="s">
        <v>3623</v>
      </c>
      <c r="I3648" s="114" t="s">
        <v>658</v>
      </c>
      <c r="L3648">
        <v>305676</v>
      </c>
      <c r="M3648" s="114" t="s">
        <v>4248</v>
      </c>
      <c r="N3648" s="114" t="s">
        <v>678</v>
      </c>
      <c r="V3648" s="114" t="s">
        <v>5345</v>
      </c>
      <c r="W3648">
        <v>373478</v>
      </c>
    </row>
    <row r="3649" spans="7:23" ht="12.75">
      <c r="G3649">
        <v>25077</v>
      </c>
      <c r="H3649" s="114" t="s">
        <v>3624</v>
      </c>
      <c r="I3649" s="114" t="s">
        <v>658</v>
      </c>
      <c r="L3649">
        <v>305677</v>
      </c>
      <c r="M3649" s="114" t="s">
        <v>4573</v>
      </c>
      <c r="N3649" s="114" t="s">
        <v>679</v>
      </c>
      <c r="V3649" s="114" t="s">
        <v>5346</v>
      </c>
      <c r="W3649">
        <v>373474</v>
      </c>
    </row>
    <row r="3650" spans="7:23" ht="12.75">
      <c r="G3650">
        <v>371094</v>
      </c>
      <c r="H3650" s="114" t="s">
        <v>5303</v>
      </c>
      <c r="I3650" s="114" t="s">
        <v>658</v>
      </c>
      <c r="L3650">
        <v>305678</v>
      </c>
      <c r="M3650" s="114" t="s">
        <v>4236</v>
      </c>
      <c r="N3650" s="114" t="s">
        <v>678</v>
      </c>
      <c r="V3650" s="114" t="s">
        <v>5347</v>
      </c>
      <c r="W3650">
        <v>373470</v>
      </c>
    </row>
    <row r="3651" spans="7:23" ht="12.75">
      <c r="G3651">
        <v>371289</v>
      </c>
      <c r="H3651" s="114" t="s">
        <v>5304</v>
      </c>
      <c r="I3651" s="114" t="s">
        <v>658</v>
      </c>
      <c r="L3651">
        <v>305679</v>
      </c>
      <c r="M3651" s="114" t="s">
        <v>4235</v>
      </c>
      <c r="N3651" s="114" t="s">
        <v>678</v>
      </c>
      <c r="V3651" s="114" t="s">
        <v>5348</v>
      </c>
      <c r="W3651">
        <v>373667</v>
      </c>
    </row>
    <row r="3652" spans="7:23" ht="12.75">
      <c r="G3652">
        <v>371293</v>
      </c>
      <c r="H3652" s="114" t="s">
        <v>5305</v>
      </c>
      <c r="I3652" s="114" t="s">
        <v>658</v>
      </c>
      <c r="L3652">
        <v>305680</v>
      </c>
      <c r="M3652" s="114" t="s">
        <v>4234</v>
      </c>
      <c r="N3652" s="114" t="s">
        <v>678</v>
      </c>
      <c r="V3652" s="114" t="s">
        <v>3650</v>
      </c>
      <c r="W3652">
        <v>25098</v>
      </c>
    </row>
    <row r="3653" spans="7:23" ht="12.75">
      <c r="G3653">
        <v>371090</v>
      </c>
      <c r="H3653" s="114" t="s">
        <v>5306</v>
      </c>
      <c r="I3653" s="114" t="s">
        <v>658</v>
      </c>
      <c r="L3653">
        <v>305681</v>
      </c>
      <c r="M3653" s="114" t="s">
        <v>4233</v>
      </c>
      <c r="N3653" s="114" t="s">
        <v>678</v>
      </c>
      <c r="V3653" s="114" t="s">
        <v>3651</v>
      </c>
      <c r="W3653">
        <v>25099</v>
      </c>
    </row>
    <row r="3654" spans="7:23" ht="12.75">
      <c r="G3654">
        <v>371086</v>
      </c>
      <c r="H3654" s="114" t="s">
        <v>5307</v>
      </c>
      <c r="I3654" s="114" t="s">
        <v>658</v>
      </c>
      <c r="L3654">
        <v>305682</v>
      </c>
      <c r="M3654" s="114" t="s">
        <v>4232</v>
      </c>
      <c r="N3654" s="114" t="s">
        <v>678</v>
      </c>
      <c r="V3654" s="114" t="s">
        <v>3652</v>
      </c>
      <c r="W3654">
        <v>25100</v>
      </c>
    </row>
    <row r="3655" spans="7:23" ht="12.75">
      <c r="G3655">
        <v>371082</v>
      </c>
      <c r="H3655" s="114" t="s">
        <v>5308</v>
      </c>
      <c r="I3655" s="114" t="s">
        <v>658</v>
      </c>
      <c r="L3655">
        <v>305683</v>
      </c>
      <c r="M3655" s="114" t="s">
        <v>4231</v>
      </c>
      <c r="N3655" s="114" t="s">
        <v>678</v>
      </c>
      <c r="V3655" s="114" t="s">
        <v>5349</v>
      </c>
      <c r="W3655">
        <v>400474</v>
      </c>
    </row>
    <row r="3656" spans="7:23" ht="12.75">
      <c r="G3656">
        <v>371078</v>
      </c>
      <c r="H3656" s="114" t="s">
        <v>5309</v>
      </c>
      <c r="I3656" s="114" t="s">
        <v>658</v>
      </c>
      <c r="L3656">
        <v>305684</v>
      </c>
      <c r="M3656" s="114" t="s">
        <v>4230</v>
      </c>
      <c r="N3656" s="114" t="s">
        <v>678</v>
      </c>
      <c r="V3656" s="114" t="s">
        <v>3653</v>
      </c>
      <c r="W3656">
        <v>25101</v>
      </c>
    </row>
    <row r="3657" spans="7:23" ht="12.75">
      <c r="G3657">
        <v>371297</v>
      </c>
      <c r="H3657" s="114" t="s">
        <v>5310</v>
      </c>
      <c r="I3657" s="114" t="s">
        <v>658</v>
      </c>
      <c r="L3657">
        <v>305685</v>
      </c>
      <c r="M3657" s="114" t="s">
        <v>4229</v>
      </c>
      <c r="N3657" s="114" t="s">
        <v>678</v>
      </c>
      <c r="V3657" s="114" t="s">
        <v>3654</v>
      </c>
      <c r="W3657">
        <v>25102</v>
      </c>
    </row>
    <row r="3658" spans="7:23" ht="12.75">
      <c r="G3658">
        <v>25078</v>
      </c>
      <c r="H3658" s="114" t="s">
        <v>3625</v>
      </c>
      <c r="I3658" s="114" t="s">
        <v>658</v>
      </c>
      <c r="L3658">
        <v>305686</v>
      </c>
      <c r="M3658" s="114" t="s">
        <v>4226</v>
      </c>
      <c r="N3658" s="114" t="s">
        <v>678</v>
      </c>
      <c r="V3658" s="114" t="s">
        <v>3655</v>
      </c>
      <c r="W3658">
        <v>25103</v>
      </c>
    </row>
    <row r="3659" spans="7:23" ht="12.75">
      <c r="G3659">
        <v>349673</v>
      </c>
      <c r="H3659" s="114" t="s">
        <v>4833</v>
      </c>
      <c r="I3659" s="114" t="s">
        <v>658</v>
      </c>
      <c r="L3659">
        <v>305687</v>
      </c>
      <c r="M3659" s="114" t="s">
        <v>4225</v>
      </c>
      <c r="N3659" s="114" t="s">
        <v>678</v>
      </c>
      <c r="V3659" s="114" t="s">
        <v>3656</v>
      </c>
      <c r="W3659">
        <v>25104</v>
      </c>
    </row>
    <row r="3660" spans="7:23" ht="12.75">
      <c r="G3660">
        <v>25079</v>
      </c>
      <c r="H3660" s="114" t="s">
        <v>3626</v>
      </c>
      <c r="I3660" s="114" t="s">
        <v>658</v>
      </c>
      <c r="L3660">
        <v>305688</v>
      </c>
      <c r="M3660" s="114" t="s">
        <v>4224</v>
      </c>
      <c r="N3660" s="114" t="s">
        <v>678</v>
      </c>
      <c r="V3660" s="114" t="s">
        <v>3657</v>
      </c>
      <c r="W3660">
        <v>25105</v>
      </c>
    </row>
    <row r="3661" spans="7:23" ht="12.75">
      <c r="G3661">
        <v>25080</v>
      </c>
      <c r="H3661" s="114" t="s">
        <v>3627</v>
      </c>
      <c r="I3661" s="114" t="s">
        <v>658</v>
      </c>
      <c r="L3661">
        <v>305689</v>
      </c>
      <c r="M3661" s="114" t="s">
        <v>4223</v>
      </c>
      <c r="N3661" s="114" t="s">
        <v>678</v>
      </c>
      <c r="V3661" s="114" t="s">
        <v>3658</v>
      </c>
      <c r="W3661">
        <v>25106</v>
      </c>
    </row>
    <row r="3662" spans="7:23" ht="12.75">
      <c r="G3662">
        <v>25081</v>
      </c>
      <c r="H3662" s="114" t="s">
        <v>3628</v>
      </c>
      <c r="I3662" s="114" t="s">
        <v>658</v>
      </c>
      <c r="L3662">
        <v>305690</v>
      </c>
      <c r="M3662" s="114" t="s">
        <v>4222</v>
      </c>
      <c r="N3662" s="114" t="s">
        <v>678</v>
      </c>
      <c r="V3662" s="114" t="s">
        <v>5350</v>
      </c>
      <c r="W3662">
        <v>400478</v>
      </c>
    </row>
    <row r="3663" spans="7:23" ht="12.75">
      <c r="G3663">
        <v>25082</v>
      </c>
      <c r="H3663" s="114" t="s">
        <v>3629</v>
      </c>
      <c r="I3663" s="114" t="s">
        <v>658</v>
      </c>
      <c r="L3663">
        <v>305691</v>
      </c>
      <c r="M3663" s="114" t="s">
        <v>4221</v>
      </c>
      <c r="N3663" s="114" t="s">
        <v>678</v>
      </c>
      <c r="V3663" s="114" t="s">
        <v>3659</v>
      </c>
      <c r="W3663">
        <v>25107</v>
      </c>
    </row>
    <row r="3664" spans="7:23" ht="12.75">
      <c r="G3664">
        <v>371926</v>
      </c>
      <c r="H3664" s="114" t="s">
        <v>5311</v>
      </c>
      <c r="I3664" s="114" t="s">
        <v>658</v>
      </c>
      <c r="L3664">
        <v>305692</v>
      </c>
      <c r="M3664" s="114" t="s">
        <v>4220</v>
      </c>
      <c r="N3664" s="114" t="s">
        <v>678</v>
      </c>
      <c r="V3664" s="114" t="s">
        <v>3660</v>
      </c>
      <c r="W3664">
        <v>25108</v>
      </c>
    </row>
    <row r="3665" spans="7:23" ht="12.75">
      <c r="G3665">
        <v>371922</v>
      </c>
      <c r="H3665" s="114" t="s">
        <v>5312</v>
      </c>
      <c r="I3665" s="114" t="s">
        <v>658</v>
      </c>
      <c r="L3665">
        <v>305693</v>
      </c>
      <c r="M3665" s="114" t="s">
        <v>4219</v>
      </c>
      <c r="N3665" s="114" t="s">
        <v>678</v>
      </c>
      <c r="V3665" s="114" t="s">
        <v>3661</v>
      </c>
      <c r="W3665">
        <v>25109</v>
      </c>
    </row>
    <row r="3666" spans="7:23" ht="12.75">
      <c r="G3666">
        <v>371918</v>
      </c>
      <c r="H3666" s="114" t="s">
        <v>5313</v>
      </c>
      <c r="I3666" s="114" t="s">
        <v>658</v>
      </c>
      <c r="L3666">
        <v>305694</v>
      </c>
      <c r="M3666" s="114" t="s">
        <v>4242</v>
      </c>
      <c r="N3666" s="114" t="s">
        <v>678</v>
      </c>
      <c r="V3666" s="114" t="s">
        <v>3662</v>
      </c>
      <c r="W3666">
        <v>25110</v>
      </c>
    </row>
    <row r="3667" spans="7:23" ht="12.75">
      <c r="G3667">
        <v>371914</v>
      </c>
      <c r="H3667" s="114" t="s">
        <v>5314</v>
      </c>
      <c r="I3667" s="114" t="s">
        <v>658</v>
      </c>
      <c r="L3667">
        <v>305695</v>
      </c>
      <c r="M3667" s="114" t="s">
        <v>4241</v>
      </c>
      <c r="N3667" s="114" t="s">
        <v>678</v>
      </c>
      <c r="V3667" s="114" t="s">
        <v>3663</v>
      </c>
      <c r="W3667">
        <v>25111</v>
      </c>
    </row>
    <row r="3668" spans="7:23" ht="12.75">
      <c r="G3668">
        <v>371910</v>
      </c>
      <c r="H3668" s="114" t="s">
        <v>5315</v>
      </c>
      <c r="I3668" s="114" t="s">
        <v>658</v>
      </c>
      <c r="L3668">
        <v>305696</v>
      </c>
      <c r="M3668" s="114" t="s">
        <v>4240</v>
      </c>
      <c r="N3668" s="114" t="s">
        <v>678</v>
      </c>
      <c r="V3668" s="114" t="s">
        <v>3664</v>
      </c>
      <c r="W3668">
        <v>25112</v>
      </c>
    </row>
    <row r="3669" spans="7:23" ht="12.75">
      <c r="G3669">
        <v>371906</v>
      </c>
      <c r="H3669" s="114" t="s">
        <v>5316</v>
      </c>
      <c r="I3669" s="114" t="s">
        <v>658</v>
      </c>
      <c r="L3669">
        <v>305697</v>
      </c>
      <c r="M3669" s="114" t="s">
        <v>4239</v>
      </c>
      <c r="N3669" s="114" t="s">
        <v>678</v>
      </c>
      <c r="V3669" s="114" t="s">
        <v>3665</v>
      </c>
      <c r="W3669">
        <v>25113</v>
      </c>
    </row>
    <row r="3670" spans="7:23" ht="12.75">
      <c r="G3670">
        <v>371902</v>
      </c>
      <c r="H3670" s="114" t="s">
        <v>5317</v>
      </c>
      <c r="I3670" s="114" t="s">
        <v>658</v>
      </c>
      <c r="L3670">
        <v>305698</v>
      </c>
      <c r="M3670" s="114" t="s">
        <v>4238</v>
      </c>
      <c r="N3670" s="114" t="s">
        <v>678</v>
      </c>
      <c r="V3670" s="114" t="s">
        <v>3666</v>
      </c>
      <c r="W3670">
        <v>25114</v>
      </c>
    </row>
    <row r="3671" spans="7:23" ht="12.75">
      <c r="G3671">
        <v>409467</v>
      </c>
      <c r="H3671" s="114" t="s">
        <v>5318</v>
      </c>
      <c r="I3671" s="114" t="s">
        <v>658</v>
      </c>
      <c r="L3671">
        <v>305699</v>
      </c>
      <c r="M3671" s="114" t="s">
        <v>4237</v>
      </c>
      <c r="N3671" s="114" t="s">
        <v>678</v>
      </c>
      <c r="V3671" s="114" t="s">
        <v>3667</v>
      </c>
      <c r="W3671">
        <v>25115</v>
      </c>
    </row>
    <row r="3672" spans="7:23" ht="12.75">
      <c r="G3672">
        <v>371898</v>
      </c>
      <c r="H3672" s="114" t="s">
        <v>5319</v>
      </c>
      <c r="I3672" s="114" t="s">
        <v>658</v>
      </c>
      <c r="L3672">
        <v>305700</v>
      </c>
      <c r="M3672" s="114" t="s">
        <v>4247</v>
      </c>
      <c r="N3672" s="114" t="s">
        <v>678</v>
      </c>
      <c r="V3672" s="114" t="s">
        <v>3668</v>
      </c>
      <c r="W3672">
        <v>25116</v>
      </c>
    </row>
    <row r="3673" spans="7:23" ht="12.75">
      <c r="G3673">
        <v>371894</v>
      </c>
      <c r="H3673" s="114" t="s">
        <v>5320</v>
      </c>
      <c r="I3673" s="114" t="s">
        <v>658</v>
      </c>
      <c r="L3673">
        <v>305701</v>
      </c>
      <c r="M3673" s="114" t="s">
        <v>4574</v>
      </c>
      <c r="N3673" s="114" t="s">
        <v>679</v>
      </c>
      <c r="V3673" s="114" t="s">
        <v>3669</v>
      </c>
      <c r="W3673">
        <v>25117</v>
      </c>
    </row>
    <row r="3674" spans="7:23" ht="12.75">
      <c r="G3674">
        <v>411698</v>
      </c>
      <c r="H3674" s="114" t="s">
        <v>5321</v>
      </c>
      <c r="I3674" s="114" t="s">
        <v>658</v>
      </c>
      <c r="L3674">
        <v>305706</v>
      </c>
      <c r="M3674" s="114" t="s">
        <v>4249</v>
      </c>
      <c r="N3674" s="114" t="s">
        <v>678</v>
      </c>
      <c r="V3674" s="114" t="s">
        <v>3670</v>
      </c>
      <c r="W3674">
        <v>25118</v>
      </c>
    </row>
    <row r="3675" spans="7:23" ht="12.75">
      <c r="G3675">
        <v>411694</v>
      </c>
      <c r="H3675" s="114" t="s">
        <v>5322</v>
      </c>
      <c r="I3675" s="114" t="s">
        <v>658</v>
      </c>
      <c r="L3675">
        <v>305707</v>
      </c>
      <c r="M3675" s="114" t="s">
        <v>4250</v>
      </c>
      <c r="N3675" s="114" t="s">
        <v>678</v>
      </c>
      <c r="V3675" s="114" t="s">
        <v>3671</v>
      </c>
      <c r="W3675">
        <v>25119</v>
      </c>
    </row>
    <row r="3676" spans="7:23" ht="12.75">
      <c r="G3676">
        <v>411690</v>
      </c>
      <c r="H3676" s="114" t="s">
        <v>5323</v>
      </c>
      <c r="I3676" s="114" t="s">
        <v>658</v>
      </c>
      <c r="L3676">
        <v>305708</v>
      </c>
      <c r="M3676" s="114" t="s">
        <v>4251</v>
      </c>
      <c r="N3676" s="114" t="s">
        <v>678</v>
      </c>
      <c r="V3676" s="114" t="s">
        <v>3672</v>
      </c>
      <c r="W3676">
        <v>25120</v>
      </c>
    </row>
    <row r="3677" spans="7:23" ht="12.75">
      <c r="G3677">
        <v>411686</v>
      </c>
      <c r="H3677" s="114" t="s">
        <v>5324</v>
      </c>
      <c r="I3677" s="114" t="s">
        <v>658</v>
      </c>
      <c r="L3677">
        <v>305709</v>
      </c>
      <c r="M3677" s="114" t="s">
        <v>4252</v>
      </c>
      <c r="N3677" s="114" t="s">
        <v>678</v>
      </c>
      <c r="V3677" s="114" t="s">
        <v>5351</v>
      </c>
      <c r="W3677">
        <v>374112</v>
      </c>
    </row>
    <row r="3678" spans="7:23" ht="12.75">
      <c r="G3678">
        <v>371890</v>
      </c>
      <c r="H3678" s="114" t="s">
        <v>5325</v>
      </c>
      <c r="I3678" s="114" t="s">
        <v>658</v>
      </c>
      <c r="L3678">
        <v>305710</v>
      </c>
      <c r="M3678" s="114" t="s">
        <v>4253</v>
      </c>
      <c r="N3678" s="114" t="s">
        <v>678</v>
      </c>
      <c r="V3678" s="114" t="s">
        <v>5352</v>
      </c>
      <c r="W3678">
        <v>374108</v>
      </c>
    </row>
    <row r="3679" spans="7:23" ht="12.75">
      <c r="G3679">
        <v>371886</v>
      </c>
      <c r="H3679" s="114" t="s">
        <v>5326</v>
      </c>
      <c r="I3679" s="114" t="s">
        <v>658</v>
      </c>
      <c r="L3679">
        <v>305711</v>
      </c>
      <c r="M3679" s="114" t="s">
        <v>4254</v>
      </c>
      <c r="N3679" s="114" t="s">
        <v>678</v>
      </c>
      <c r="V3679" s="114" t="s">
        <v>5353</v>
      </c>
      <c r="W3679">
        <v>374104</v>
      </c>
    </row>
    <row r="3680" spans="7:23" ht="12.75">
      <c r="G3680">
        <v>371882</v>
      </c>
      <c r="H3680" s="114" t="s">
        <v>5327</v>
      </c>
      <c r="I3680" s="114" t="s">
        <v>658</v>
      </c>
      <c r="L3680">
        <v>305712</v>
      </c>
      <c r="M3680" s="114" t="s">
        <v>4255</v>
      </c>
      <c r="N3680" s="114" t="s">
        <v>678</v>
      </c>
      <c r="V3680" s="114" t="s">
        <v>5354</v>
      </c>
      <c r="W3680">
        <v>374100</v>
      </c>
    </row>
    <row r="3681" spans="7:23" ht="12.75">
      <c r="G3681">
        <v>371878</v>
      </c>
      <c r="H3681" s="114" t="s">
        <v>5328</v>
      </c>
      <c r="I3681" s="114" t="s">
        <v>658</v>
      </c>
      <c r="L3681">
        <v>305713</v>
      </c>
      <c r="M3681" s="114" t="s">
        <v>4256</v>
      </c>
      <c r="N3681" s="114" t="s">
        <v>678</v>
      </c>
      <c r="V3681" s="114" t="s">
        <v>5355</v>
      </c>
      <c r="W3681">
        <v>374096</v>
      </c>
    </row>
    <row r="3682" spans="7:23" ht="12.75">
      <c r="G3682">
        <v>371874</v>
      </c>
      <c r="H3682" s="114" t="s">
        <v>5329</v>
      </c>
      <c r="I3682" s="114" t="s">
        <v>658</v>
      </c>
      <c r="L3682">
        <v>305714</v>
      </c>
      <c r="M3682" s="114" t="s">
        <v>4257</v>
      </c>
      <c r="N3682" s="114" t="s">
        <v>678</v>
      </c>
      <c r="V3682" s="114" t="s">
        <v>5356</v>
      </c>
      <c r="W3682">
        <v>374092</v>
      </c>
    </row>
    <row r="3683" spans="7:23" ht="12.75">
      <c r="G3683">
        <v>371870</v>
      </c>
      <c r="H3683" s="114" t="s">
        <v>5330</v>
      </c>
      <c r="I3683" s="114" t="s">
        <v>658</v>
      </c>
      <c r="L3683">
        <v>305715</v>
      </c>
      <c r="M3683" s="114" t="s">
        <v>4575</v>
      </c>
      <c r="N3683" s="114" t="s">
        <v>679</v>
      </c>
      <c r="V3683" s="114" t="s">
        <v>5357</v>
      </c>
      <c r="W3683">
        <v>374088</v>
      </c>
    </row>
    <row r="3684" spans="7:23" ht="12.75">
      <c r="G3684">
        <v>25083</v>
      </c>
      <c r="H3684" s="114" t="s">
        <v>3630</v>
      </c>
      <c r="I3684" s="114" t="s">
        <v>658</v>
      </c>
      <c r="L3684">
        <v>305869</v>
      </c>
      <c r="M3684" s="114" t="s">
        <v>4258</v>
      </c>
      <c r="N3684" s="114" t="s">
        <v>678</v>
      </c>
      <c r="V3684" s="114" t="s">
        <v>5358</v>
      </c>
      <c r="W3684">
        <v>374084</v>
      </c>
    </row>
    <row r="3685" spans="7:23" ht="12.75">
      <c r="G3685">
        <v>25084</v>
      </c>
      <c r="H3685" s="114" t="s">
        <v>3631</v>
      </c>
      <c r="I3685" s="114" t="s">
        <v>658</v>
      </c>
      <c r="L3685">
        <v>305870</v>
      </c>
      <c r="M3685" s="114" t="s">
        <v>4259</v>
      </c>
      <c r="N3685" s="114" t="s">
        <v>678</v>
      </c>
      <c r="V3685" s="114" t="s">
        <v>5359</v>
      </c>
      <c r="W3685">
        <v>374080</v>
      </c>
    </row>
    <row r="3686" spans="7:23" ht="12.75">
      <c r="G3686">
        <v>25085</v>
      </c>
      <c r="H3686" s="114" t="s">
        <v>3632</v>
      </c>
      <c r="I3686" s="114" t="s">
        <v>658</v>
      </c>
      <c r="L3686">
        <v>305871</v>
      </c>
      <c r="M3686" s="114" t="s">
        <v>4576</v>
      </c>
      <c r="N3686" s="114" t="s">
        <v>679</v>
      </c>
      <c r="V3686" s="114" t="s">
        <v>5360</v>
      </c>
      <c r="W3686">
        <v>374076</v>
      </c>
    </row>
    <row r="3687" spans="7:23" ht="12.75">
      <c r="G3687">
        <v>25086</v>
      </c>
      <c r="H3687" s="114" t="s">
        <v>3633</v>
      </c>
      <c r="I3687" s="114" t="s">
        <v>658</v>
      </c>
      <c r="L3687">
        <v>306070</v>
      </c>
      <c r="M3687" s="114" t="s">
        <v>4261</v>
      </c>
      <c r="N3687" s="114" t="s">
        <v>678</v>
      </c>
      <c r="V3687" s="114" t="s">
        <v>3673</v>
      </c>
      <c r="W3687">
        <v>25121</v>
      </c>
    </row>
    <row r="3688" spans="7:23" ht="12.75">
      <c r="G3688">
        <v>25087</v>
      </c>
      <c r="H3688" s="114" t="s">
        <v>3634</v>
      </c>
      <c r="I3688" s="114" t="s">
        <v>658</v>
      </c>
      <c r="L3688">
        <v>306072</v>
      </c>
      <c r="M3688" s="114" t="s">
        <v>4260</v>
      </c>
      <c r="N3688" s="114" t="s">
        <v>678</v>
      </c>
      <c r="V3688" s="114" t="s">
        <v>3674</v>
      </c>
      <c r="W3688">
        <v>25122</v>
      </c>
    </row>
    <row r="3689" spans="7:23" ht="12.75">
      <c r="G3689">
        <v>25088</v>
      </c>
      <c r="H3689" s="114" t="s">
        <v>3635</v>
      </c>
      <c r="I3689" s="114" t="s">
        <v>658</v>
      </c>
      <c r="L3689">
        <v>306073</v>
      </c>
      <c r="M3689" s="114" t="s">
        <v>4577</v>
      </c>
      <c r="N3689" s="114" t="s">
        <v>679</v>
      </c>
      <c r="V3689" s="114" t="s">
        <v>5361</v>
      </c>
      <c r="W3689">
        <v>400482</v>
      </c>
    </row>
    <row r="3690" spans="7:23" ht="12.75">
      <c r="G3690">
        <v>175667</v>
      </c>
      <c r="H3690" s="114" t="s">
        <v>3636</v>
      </c>
      <c r="I3690" s="114" t="s">
        <v>658</v>
      </c>
      <c r="L3690">
        <v>306268</v>
      </c>
      <c r="M3690" s="114" t="s">
        <v>4262</v>
      </c>
      <c r="N3690" s="114" t="s">
        <v>678</v>
      </c>
      <c r="V3690" s="114" t="s">
        <v>3675</v>
      </c>
      <c r="W3690">
        <v>25123</v>
      </c>
    </row>
    <row r="3691" spans="7:23" ht="12.75">
      <c r="G3691">
        <v>25089</v>
      </c>
      <c r="H3691" s="114" t="s">
        <v>3637</v>
      </c>
      <c r="I3691" s="114" t="s">
        <v>658</v>
      </c>
      <c r="L3691">
        <v>306269</v>
      </c>
      <c r="M3691" s="114" t="s">
        <v>4263</v>
      </c>
      <c r="N3691" s="114" t="s">
        <v>678</v>
      </c>
      <c r="V3691" s="114" t="s">
        <v>3676</v>
      </c>
      <c r="W3691">
        <v>25124</v>
      </c>
    </row>
    <row r="3692" spans="7:23" ht="12.75">
      <c r="G3692">
        <v>214267</v>
      </c>
      <c r="H3692" s="114" t="s">
        <v>3638</v>
      </c>
      <c r="I3692" s="114" t="s">
        <v>658</v>
      </c>
      <c r="L3692">
        <v>306270</v>
      </c>
      <c r="M3692" s="114" t="s">
        <v>4264</v>
      </c>
      <c r="N3692" s="114" t="s">
        <v>678</v>
      </c>
      <c r="V3692" s="114" t="s">
        <v>3677</v>
      </c>
      <c r="W3692">
        <v>25125</v>
      </c>
    </row>
    <row r="3693" spans="7:23" ht="12.75">
      <c r="G3693">
        <v>199066</v>
      </c>
      <c r="H3693" s="114" t="s">
        <v>3639</v>
      </c>
      <c r="I3693" s="114" t="s">
        <v>658</v>
      </c>
      <c r="L3693">
        <v>306276</v>
      </c>
      <c r="M3693" s="114" t="s">
        <v>4270</v>
      </c>
      <c r="N3693" s="114" t="s">
        <v>678</v>
      </c>
      <c r="V3693" s="114" t="s">
        <v>3678</v>
      </c>
      <c r="W3693">
        <v>25126</v>
      </c>
    </row>
    <row r="3694" spans="7:23" ht="12.75">
      <c r="G3694">
        <v>199070</v>
      </c>
      <c r="H3694" s="114" t="s">
        <v>3640</v>
      </c>
      <c r="I3694" s="114" t="s">
        <v>658</v>
      </c>
      <c r="L3694">
        <v>306282</v>
      </c>
      <c r="M3694" s="114" t="s">
        <v>4191</v>
      </c>
      <c r="N3694" s="114" t="s">
        <v>678</v>
      </c>
      <c r="V3694" s="114" t="s">
        <v>3679</v>
      </c>
      <c r="W3694">
        <v>25127</v>
      </c>
    </row>
    <row r="3695" spans="7:23" ht="12.75">
      <c r="G3695">
        <v>25090</v>
      </c>
      <c r="H3695" s="114" t="s">
        <v>3641</v>
      </c>
      <c r="I3695" s="114" t="s">
        <v>658</v>
      </c>
      <c r="L3695">
        <v>306283</v>
      </c>
      <c r="M3695" s="114" t="s">
        <v>4194</v>
      </c>
      <c r="N3695" s="114" t="s">
        <v>678</v>
      </c>
      <c r="V3695" s="114" t="s">
        <v>5362</v>
      </c>
      <c r="W3695">
        <v>400486</v>
      </c>
    </row>
    <row r="3696" spans="7:23" ht="12.75">
      <c r="G3696">
        <v>25091</v>
      </c>
      <c r="H3696" s="114" t="s">
        <v>3642</v>
      </c>
      <c r="I3696" s="114" t="s">
        <v>658</v>
      </c>
      <c r="L3696">
        <v>306284</v>
      </c>
      <c r="M3696" s="114" t="s">
        <v>4193</v>
      </c>
      <c r="N3696" s="114" t="s">
        <v>678</v>
      </c>
      <c r="V3696" s="114" t="s">
        <v>3680</v>
      </c>
      <c r="W3696">
        <v>25128</v>
      </c>
    </row>
    <row r="3697" spans="7:23" ht="12.75">
      <c r="G3697">
        <v>25092</v>
      </c>
      <c r="H3697" s="114" t="s">
        <v>3643</v>
      </c>
      <c r="I3697" s="114" t="s">
        <v>658</v>
      </c>
      <c r="L3697">
        <v>306285</v>
      </c>
      <c r="M3697" s="114" t="s">
        <v>4195</v>
      </c>
      <c r="N3697" s="114" t="s">
        <v>678</v>
      </c>
      <c r="V3697" s="114" t="s">
        <v>5363</v>
      </c>
      <c r="W3697">
        <v>415067</v>
      </c>
    </row>
    <row r="3698" spans="7:23" ht="12.75">
      <c r="G3698">
        <v>407667</v>
      </c>
      <c r="H3698" s="114" t="s">
        <v>5331</v>
      </c>
      <c r="I3698" s="114" t="s">
        <v>658</v>
      </c>
      <c r="L3698">
        <v>306290</v>
      </c>
      <c r="M3698" s="114" t="s">
        <v>4579</v>
      </c>
      <c r="N3698" s="114" t="s">
        <v>679</v>
      </c>
      <c r="V3698" s="114" t="s">
        <v>3681</v>
      </c>
      <c r="W3698">
        <v>28467</v>
      </c>
    </row>
    <row r="3699" spans="7:23" ht="12.75">
      <c r="G3699">
        <v>25093</v>
      </c>
      <c r="H3699" s="114" t="s">
        <v>3644</v>
      </c>
      <c r="I3699" s="114" t="s">
        <v>658</v>
      </c>
      <c r="L3699">
        <v>306292</v>
      </c>
      <c r="M3699" s="114" t="s">
        <v>4265</v>
      </c>
      <c r="N3699" s="114" t="s">
        <v>678</v>
      </c>
      <c r="V3699" s="114" t="s">
        <v>3682</v>
      </c>
      <c r="W3699">
        <v>81467</v>
      </c>
    </row>
    <row r="3700" spans="7:23" ht="12.75">
      <c r="G3700">
        <v>25094</v>
      </c>
      <c r="H3700" s="114" t="s">
        <v>3645</v>
      </c>
      <c r="I3700" s="114" t="s">
        <v>658</v>
      </c>
      <c r="L3700">
        <v>306466</v>
      </c>
      <c r="M3700" s="114" t="s">
        <v>4266</v>
      </c>
      <c r="N3700" s="114" t="s">
        <v>678</v>
      </c>
      <c r="V3700" s="114" t="s">
        <v>3683</v>
      </c>
      <c r="W3700">
        <v>107067</v>
      </c>
    </row>
    <row r="3701" spans="7:23" ht="12.75">
      <c r="G3701">
        <v>56267</v>
      </c>
      <c r="H3701" s="114" t="s">
        <v>3646</v>
      </c>
      <c r="I3701" s="114" t="s">
        <v>658</v>
      </c>
      <c r="L3701">
        <v>306467</v>
      </c>
      <c r="M3701" s="114" t="s">
        <v>4267</v>
      </c>
      <c r="N3701" s="114" t="s">
        <v>678</v>
      </c>
      <c r="V3701" s="114" t="s">
        <v>3684</v>
      </c>
      <c r="W3701">
        <v>25129</v>
      </c>
    </row>
    <row r="3702" spans="7:23" ht="12.75">
      <c r="G3702">
        <v>377599</v>
      </c>
      <c r="H3702" s="114" t="s">
        <v>5332</v>
      </c>
      <c r="I3702" s="114" t="s">
        <v>658</v>
      </c>
      <c r="L3702">
        <v>306468</v>
      </c>
      <c r="M3702" s="114" t="s">
        <v>4268</v>
      </c>
      <c r="N3702" s="114" t="s">
        <v>678</v>
      </c>
      <c r="V3702" s="114" t="s">
        <v>3685</v>
      </c>
      <c r="W3702">
        <v>25130</v>
      </c>
    </row>
    <row r="3703" spans="7:23" ht="12.75">
      <c r="G3703">
        <v>377627</v>
      </c>
      <c r="H3703" s="114" t="s">
        <v>5333</v>
      </c>
      <c r="I3703" s="114" t="s">
        <v>658</v>
      </c>
      <c r="L3703">
        <v>306469</v>
      </c>
      <c r="M3703" s="114" t="s">
        <v>4269</v>
      </c>
      <c r="N3703" s="114" t="s">
        <v>678</v>
      </c>
      <c r="V3703" s="114" t="s">
        <v>3686</v>
      </c>
      <c r="W3703">
        <v>213867</v>
      </c>
    </row>
    <row r="3704" spans="7:23" ht="12.75">
      <c r="G3704">
        <v>416870</v>
      </c>
      <c r="H3704" s="114" t="s">
        <v>5334</v>
      </c>
      <c r="I3704" s="114" t="s">
        <v>658</v>
      </c>
      <c r="L3704">
        <v>306669</v>
      </c>
      <c r="M3704" s="114" t="s">
        <v>4271</v>
      </c>
      <c r="N3704" s="114" t="s">
        <v>678</v>
      </c>
      <c r="V3704" s="114" t="s">
        <v>3687</v>
      </c>
      <c r="W3704">
        <v>25131</v>
      </c>
    </row>
    <row r="3705" spans="7:23" ht="12.75">
      <c r="G3705">
        <v>411682</v>
      </c>
      <c r="H3705" s="114" t="s">
        <v>5335</v>
      </c>
      <c r="I3705" s="114" t="s">
        <v>658</v>
      </c>
      <c r="L3705">
        <v>306670</v>
      </c>
      <c r="M3705" s="114" t="s">
        <v>4272</v>
      </c>
      <c r="N3705" s="114" t="s">
        <v>678</v>
      </c>
      <c r="V3705" s="114" t="s">
        <v>3688</v>
      </c>
      <c r="W3705">
        <v>25132</v>
      </c>
    </row>
    <row r="3706" spans="7:23" ht="12.75">
      <c r="G3706">
        <v>411678</v>
      </c>
      <c r="H3706" s="114" t="s">
        <v>5336</v>
      </c>
      <c r="I3706" s="114" t="s">
        <v>658</v>
      </c>
      <c r="L3706">
        <v>306671</v>
      </c>
      <c r="M3706" s="114" t="s">
        <v>4273</v>
      </c>
      <c r="N3706" s="114" t="s">
        <v>678</v>
      </c>
      <c r="V3706" s="114" t="s">
        <v>3689</v>
      </c>
      <c r="W3706">
        <v>25133</v>
      </c>
    </row>
    <row r="3707" spans="7:23" ht="12.75">
      <c r="G3707">
        <v>411674</v>
      </c>
      <c r="H3707" s="114" t="s">
        <v>5337</v>
      </c>
      <c r="I3707" s="114" t="s">
        <v>658</v>
      </c>
      <c r="L3707">
        <v>306673</v>
      </c>
      <c r="M3707" s="114" t="s">
        <v>4274</v>
      </c>
      <c r="N3707" s="114" t="s">
        <v>678</v>
      </c>
      <c r="V3707" s="114" t="s">
        <v>3690</v>
      </c>
      <c r="W3707">
        <v>25134</v>
      </c>
    </row>
    <row r="3708" spans="7:23" ht="12.75">
      <c r="G3708">
        <v>411670</v>
      </c>
      <c r="H3708" s="114" t="s">
        <v>5338</v>
      </c>
      <c r="I3708" s="114" t="s">
        <v>658</v>
      </c>
      <c r="L3708">
        <v>306674</v>
      </c>
      <c r="M3708" s="114" t="s">
        <v>4275</v>
      </c>
      <c r="N3708" s="114" t="s">
        <v>678</v>
      </c>
      <c r="V3708" s="114" t="s">
        <v>3691</v>
      </c>
      <c r="W3708">
        <v>166267</v>
      </c>
    </row>
    <row r="3709" spans="7:23" ht="12.75">
      <c r="G3709">
        <v>377623</v>
      </c>
      <c r="H3709" s="114" t="s">
        <v>5339</v>
      </c>
      <c r="I3709" s="114" t="s">
        <v>658</v>
      </c>
      <c r="L3709">
        <v>306678</v>
      </c>
      <c r="M3709" s="114" t="s">
        <v>4276</v>
      </c>
      <c r="N3709" s="114" t="s">
        <v>678</v>
      </c>
      <c r="V3709" s="114" t="s">
        <v>3692</v>
      </c>
      <c r="W3709">
        <v>25135</v>
      </c>
    </row>
    <row r="3710" spans="7:23" ht="12.75">
      <c r="G3710">
        <v>377619</v>
      </c>
      <c r="H3710" s="114" t="s">
        <v>5340</v>
      </c>
      <c r="I3710" s="114" t="s">
        <v>658</v>
      </c>
      <c r="L3710">
        <v>306680</v>
      </c>
      <c r="M3710" s="114" t="s">
        <v>4580</v>
      </c>
      <c r="N3710" s="114" t="s">
        <v>679</v>
      </c>
      <c r="V3710" s="114" t="s">
        <v>3693</v>
      </c>
      <c r="W3710">
        <v>25136</v>
      </c>
    </row>
    <row r="3711" spans="7:23" ht="12.75">
      <c r="G3711">
        <v>377615</v>
      </c>
      <c r="H3711" s="114" t="s">
        <v>5341</v>
      </c>
      <c r="I3711" s="114" t="s">
        <v>658</v>
      </c>
      <c r="L3711">
        <v>306869</v>
      </c>
      <c r="M3711" s="114" t="s">
        <v>4277</v>
      </c>
      <c r="N3711" s="114" t="s">
        <v>678</v>
      </c>
      <c r="V3711" s="114" t="s">
        <v>3694</v>
      </c>
      <c r="W3711">
        <v>25137</v>
      </c>
    </row>
    <row r="3712" spans="7:23" ht="12.75">
      <c r="G3712">
        <v>377611</v>
      </c>
      <c r="H3712" s="114" t="s">
        <v>5342</v>
      </c>
      <c r="I3712" s="114" t="s">
        <v>658</v>
      </c>
      <c r="L3712">
        <v>306870</v>
      </c>
      <c r="M3712" s="114" t="s">
        <v>4278</v>
      </c>
      <c r="N3712" s="114" t="s">
        <v>678</v>
      </c>
      <c r="V3712" s="114" t="s">
        <v>3695</v>
      </c>
      <c r="W3712">
        <v>25138</v>
      </c>
    </row>
    <row r="3713" spans="7:23" ht="12.75">
      <c r="G3713">
        <v>377607</v>
      </c>
      <c r="H3713" s="114" t="s">
        <v>5343</v>
      </c>
      <c r="I3713" s="114" t="s">
        <v>658</v>
      </c>
      <c r="L3713">
        <v>306872</v>
      </c>
      <c r="M3713" s="114" t="s">
        <v>4279</v>
      </c>
      <c r="N3713" s="114" t="s">
        <v>678</v>
      </c>
      <c r="V3713" s="114" t="s">
        <v>3696</v>
      </c>
      <c r="W3713">
        <v>292267</v>
      </c>
    </row>
    <row r="3714" spans="7:23" ht="12.75">
      <c r="G3714">
        <v>349693</v>
      </c>
      <c r="H3714" s="114" t="s">
        <v>4834</v>
      </c>
      <c r="I3714" s="114" t="s">
        <v>658</v>
      </c>
      <c r="L3714">
        <v>306878</v>
      </c>
      <c r="M3714" s="114" t="s">
        <v>4280</v>
      </c>
      <c r="N3714" s="114" t="s">
        <v>678</v>
      </c>
      <c r="V3714" s="114" t="s">
        <v>5364</v>
      </c>
      <c r="W3714">
        <v>404867</v>
      </c>
    </row>
    <row r="3715" spans="7:23" ht="12.75">
      <c r="G3715">
        <v>25095</v>
      </c>
      <c r="H3715" s="114" t="s">
        <v>3647</v>
      </c>
      <c r="I3715" s="114" t="s">
        <v>658</v>
      </c>
      <c r="L3715">
        <v>306882</v>
      </c>
      <c r="M3715" s="114" t="s">
        <v>4281</v>
      </c>
      <c r="N3715" s="114" t="s">
        <v>678</v>
      </c>
      <c r="V3715" s="114" t="s">
        <v>3697</v>
      </c>
      <c r="W3715">
        <v>25139</v>
      </c>
    </row>
    <row r="3716" spans="7:23" ht="12.75">
      <c r="G3716">
        <v>25096</v>
      </c>
      <c r="H3716" s="114" t="s">
        <v>3648</v>
      </c>
      <c r="I3716" s="114" t="s">
        <v>658</v>
      </c>
      <c r="L3716">
        <v>306885</v>
      </c>
      <c r="M3716" s="114" t="s">
        <v>4282</v>
      </c>
      <c r="N3716" s="114" t="s">
        <v>678</v>
      </c>
      <c r="V3716" s="114" t="s">
        <v>3698</v>
      </c>
      <c r="W3716">
        <v>273867</v>
      </c>
    </row>
    <row r="3717" spans="7:23" ht="12.75">
      <c r="G3717">
        <v>25097</v>
      </c>
      <c r="H3717" s="114" t="s">
        <v>3649</v>
      </c>
      <c r="I3717" s="114" t="s">
        <v>658</v>
      </c>
      <c r="L3717">
        <v>306888</v>
      </c>
      <c r="M3717" s="114" t="s">
        <v>4283</v>
      </c>
      <c r="N3717" s="114" t="s">
        <v>678</v>
      </c>
      <c r="V3717" s="114" t="s">
        <v>3699</v>
      </c>
      <c r="W3717">
        <v>25140</v>
      </c>
    </row>
    <row r="3718" spans="7:23" ht="12.75">
      <c r="G3718">
        <v>373482</v>
      </c>
      <c r="H3718" s="114" t="s">
        <v>5344</v>
      </c>
      <c r="I3718" s="114" t="s">
        <v>658</v>
      </c>
      <c r="L3718">
        <v>306890</v>
      </c>
      <c r="M3718" s="114" t="s">
        <v>4197</v>
      </c>
      <c r="N3718" s="114" t="s">
        <v>678</v>
      </c>
      <c r="V3718" s="114" t="s">
        <v>3700</v>
      </c>
      <c r="W3718">
        <v>25141</v>
      </c>
    </row>
    <row r="3719" spans="7:23" ht="12.75">
      <c r="G3719">
        <v>373478</v>
      </c>
      <c r="H3719" s="114" t="s">
        <v>5345</v>
      </c>
      <c r="I3719" s="114" t="s">
        <v>658</v>
      </c>
      <c r="L3719">
        <v>306891</v>
      </c>
      <c r="M3719" s="114" t="s">
        <v>4198</v>
      </c>
      <c r="N3719" s="114" t="s">
        <v>678</v>
      </c>
      <c r="V3719" s="114" t="s">
        <v>3701</v>
      </c>
      <c r="W3719">
        <v>81469</v>
      </c>
    </row>
    <row r="3720" spans="7:23" ht="12.75">
      <c r="G3720">
        <v>373474</v>
      </c>
      <c r="H3720" s="114" t="s">
        <v>5346</v>
      </c>
      <c r="I3720" s="114" t="s">
        <v>658</v>
      </c>
      <c r="L3720">
        <v>306892</v>
      </c>
      <c r="M3720" s="114" t="s">
        <v>4196</v>
      </c>
      <c r="N3720" s="114" t="s">
        <v>678</v>
      </c>
      <c r="V3720" s="114" t="s">
        <v>3702</v>
      </c>
      <c r="W3720">
        <v>281867</v>
      </c>
    </row>
    <row r="3721" spans="7:23" ht="12.75">
      <c r="G3721">
        <v>373470</v>
      </c>
      <c r="H3721" s="114" t="s">
        <v>5347</v>
      </c>
      <c r="I3721" s="114" t="s">
        <v>658</v>
      </c>
      <c r="L3721">
        <v>306893</v>
      </c>
      <c r="M3721" s="114" t="s">
        <v>4199</v>
      </c>
      <c r="N3721" s="114" t="s">
        <v>678</v>
      </c>
      <c r="V3721" s="114" t="s">
        <v>5365</v>
      </c>
      <c r="W3721">
        <v>401666</v>
      </c>
    </row>
    <row r="3722" spans="7:23" ht="12.75">
      <c r="G3722">
        <v>373667</v>
      </c>
      <c r="H3722" s="114" t="s">
        <v>5348</v>
      </c>
      <c r="I3722" s="114" t="s">
        <v>658</v>
      </c>
      <c r="L3722">
        <v>306895</v>
      </c>
      <c r="M3722" s="114" t="s">
        <v>4581</v>
      </c>
      <c r="N3722" s="114" t="s">
        <v>679</v>
      </c>
      <c r="V3722" s="114" t="s">
        <v>3703</v>
      </c>
      <c r="W3722">
        <v>301468</v>
      </c>
    </row>
    <row r="3723" spans="7:23" ht="12.75">
      <c r="G3723">
        <v>25098</v>
      </c>
      <c r="H3723" s="114" t="s">
        <v>3650</v>
      </c>
      <c r="I3723" s="114" t="s">
        <v>658</v>
      </c>
      <c r="L3723">
        <v>306896</v>
      </c>
      <c r="M3723" s="114" t="s">
        <v>4582</v>
      </c>
      <c r="N3723" s="114" t="s">
        <v>679</v>
      </c>
      <c r="V3723" s="114" t="s">
        <v>3704</v>
      </c>
      <c r="W3723">
        <v>25142</v>
      </c>
    </row>
    <row r="3724" spans="7:23" ht="12.75">
      <c r="G3724">
        <v>25099</v>
      </c>
      <c r="H3724" s="114" t="s">
        <v>3651</v>
      </c>
      <c r="I3724" s="114" t="s">
        <v>658</v>
      </c>
      <c r="L3724">
        <v>306899</v>
      </c>
      <c r="M3724" s="114" t="s">
        <v>4284</v>
      </c>
      <c r="N3724" s="114" t="s">
        <v>678</v>
      </c>
      <c r="V3724" s="114" t="s">
        <v>3705</v>
      </c>
      <c r="W3724">
        <v>25143</v>
      </c>
    </row>
    <row r="3725" spans="7:23" ht="12.75">
      <c r="G3725">
        <v>25100</v>
      </c>
      <c r="H3725" s="114" t="s">
        <v>3652</v>
      </c>
      <c r="I3725" s="114" t="s">
        <v>658</v>
      </c>
      <c r="L3725">
        <v>306900</v>
      </c>
      <c r="M3725" s="114" t="s">
        <v>4285</v>
      </c>
      <c r="N3725" s="114" t="s">
        <v>678</v>
      </c>
      <c r="V3725" s="114" t="s">
        <v>3706</v>
      </c>
      <c r="W3725">
        <v>178295</v>
      </c>
    </row>
    <row r="3726" spans="7:23" ht="12.75">
      <c r="G3726">
        <v>400474</v>
      </c>
      <c r="H3726" s="114" t="s">
        <v>5349</v>
      </c>
      <c r="I3726" s="114" t="s">
        <v>658</v>
      </c>
      <c r="L3726">
        <v>306902</v>
      </c>
      <c r="M3726" s="114" t="s">
        <v>4583</v>
      </c>
      <c r="N3726" s="114" t="s">
        <v>679</v>
      </c>
      <c r="V3726" s="114" t="s">
        <v>3707</v>
      </c>
      <c r="W3726">
        <v>25144</v>
      </c>
    </row>
    <row r="3727" spans="7:23" ht="12.75">
      <c r="G3727">
        <v>25101</v>
      </c>
      <c r="H3727" s="114" t="s">
        <v>3653</v>
      </c>
      <c r="I3727" s="114" t="s">
        <v>658</v>
      </c>
      <c r="L3727">
        <v>306904</v>
      </c>
      <c r="M3727" s="114" t="s">
        <v>4286</v>
      </c>
      <c r="N3727" s="114" t="s">
        <v>678</v>
      </c>
      <c r="V3727" s="114" t="s">
        <v>3708</v>
      </c>
      <c r="W3727">
        <v>25145</v>
      </c>
    </row>
    <row r="3728" spans="7:23" ht="12.75">
      <c r="G3728">
        <v>25102</v>
      </c>
      <c r="H3728" s="114" t="s">
        <v>3654</v>
      </c>
      <c r="I3728" s="114" t="s">
        <v>658</v>
      </c>
      <c r="L3728">
        <v>306905</v>
      </c>
      <c r="M3728" s="114" t="s">
        <v>4287</v>
      </c>
      <c r="N3728" s="114" t="s">
        <v>678</v>
      </c>
      <c r="V3728" s="114" t="s">
        <v>3709</v>
      </c>
      <c r="W3728">
        <v>205272</v>
      </c>
    </row>
    <row r="3729" spans="7:23" ht="12.75">
      <c r="G3729">
        <v>25103</v>
      </c>
      <c r="H3729" s="114" t="s">
        <v>3655</v>
      </c>
      <c r="I3729" s="114" t="s">
        <v>658</v>
      </c>
      <c r="L3729">
        <v>306907</v>
      </c>
      <c r="M3729" s="114" t="s">
        <v>4584</v>
      </c>
      <c r="N3729" s="114" t="s">
        <v>679</v>
      </c>
      <c r="V3729" s="114" t="s">
        <v>3710</v>
      </c>
      <c r="W3729">
        <v>205268</v>
      </c>
    </row>
    <row r="3730" spans="7:23" ht="12.75">
      <c r="G3730">
        <v>25104</v>
      </c>
      <c r="H3730" s="114" t="s">
        <v>3656</v>
      </c>
      <c r="I3730" s="114" t="s">
        <v>658</v>
      </c>
      <c r="L3730">
        <v>307069</v>
      </c>
      <c r="M3730" s="114" t="s">
        <v>4288</v>
      </c>
      <c r="N3730" s="114" t="s">
        <v>678</v>
      </c>
      <c r="V3730" s="114" t="s">
        <v>3711</v>
      </c>
      <c r="W3730">
        <v>25146</v>
      </c>
    </row>
    <row r="3731" spans="7:23" ht="12.75">
      <c r="G3731">
        <v>25105</v>
      </c>
      <c r="H3731" s="114" t="s">
        <v>3657</v>
      </c>
      <c r="I3731" s="114" t="s">
        <v>658</v>
      </c>
      <c r="L3731">
        <v>307078</v>
      </c>
      <c r="M3731" s="114" t="s">
        <v>4290</v>
      </c>
      <c r="N3731" s="114" t="s">
        <v>678</v>
      </c>
      <c r="V3731" s="114" t="s">
        <v>3712</v>
      </c>
      <c r="W3731">
        <v>25147</v>
      </c>
    </row>
    <row r="3732" spans="7:23" ht="12.75">
      <c r="G3732">
        <v>25106</v>
      </c>
      <c r="H3732" s="114" t="s">
        <v>3658</v>
      </c>
      <c r="I3732" s="114" t="s">
        <v>658</v>
      </c>
      <c r="L3732">
        <v>307080</v>
      </c>
      <c r="M3732" s="114" t="s">
        <v>4192</v>
      </c>
      <c r="N3732" s="114" t="s">
        <v>678</v>
      </c>
      <c r="V3732" s="114" t="s">
        <v>1791</v>
      </c>
      <c r="W3732">
        <v>25148</v>
      </c>
    </row>
    <row r="3733" spans="7:23" ht="12.75">
      <c r="G3733">
        <v>400478</v>
      </c>
      <c r="H3733" s="114" t="s">
        <v>5350</v>
      </c>
      <c r="I3733" s="114" t="s">
        <v>658</v>
      </c>
      <c r="L3733">
        <v>307087</v>
      </c>
      <c r="M3733" s="114" t="s">
        <v>4289</v>
      </c>
      <c r="N3733" s="114" t="s">
        <v>678</v>
      </c>
      <c r="V3733" s="114" t="s">
        <v>3713</v>
      </c>
      <c r="W3733">
        <v>25149</v>
      </c>
    </row>
    <row r="3734" spans="7:23" ht="12.75">
      <c r="G3734">
        <v>25107</v>
      </c>
      <c r="H3734" s="114" t="s">
        <v>3659</v>
      </c>
      <c r="I3734" s="114" t="s">
        <v>658</v>
      </c>
      <c r="L3734">
        <v>307088</v>
      </c>
      <c r="M3734" s="114" t="s">
        <v>4585</v>
      </c>
      <c r="N3734" s="114" t="s">
        <v>679</v>
      </c>
      <c r="V3734" s="114" t="s">
        <v>3714</v>
      </c>
      <c r="W3734">
        <v>25150</v>
      </c>
    </row>
    <row r="3735" spans="7:23" ht="12.75">
      <c r="G3735">
        <v>25108</v>
      </c>
      <c r="H3735" s="114" t="s">
        <v>3660</v>
      </c>
      <c r="I3735" s="114" t="s">
        <v>658</v>
      </c>
      <c r="L3735">
        <v>307092</v>
      </c>
      <c r="M3735" s="114" t="s">
        <v>4291</v>
      </c>
      <c r="N3735" s="114" t="s">
        <v>678</v>
      </c>
      <c r="V3735" s="114" t="s">
        <v>5366</v>
      </c>
      <c r="W3735">
        <v>398866</v>
      </c>
    </row>
    <row r="3736" spans="7:23" ht="12.75">
      <c r="G3736">
        <v>25109</v>
      </c>
      <c r="H3736" s="114" t="s">
        <v>3661</v>
      </c>
      <c r="I3736" s="114" t="s">
        <v>658</v>
      </c>
      <c r="L3736">
        <v>307095</v>
      </c>
      <c r="M3736" s="114" t="s">
        <v>4292</v>
      </c>
      <c r="N3736" s="114" t="s">
        <v>678</v>
      </c>
      <c r="V3736" s="114" t="s">
        <v>3715</v>
      </c>
      <c r="W3736">
        <v>25151</v>
      </c>
    </row>
    <row r="3737" spans="7:23" ht="12.75">
      <c r="G3737">
        <v>25110</v>
      </c>
      <c r="H3737" s="114" t="s">
        <v>3662</v>
      </c>
      <c r="I3737" s="114" t="s">
        <v>658</v>
      </c>
      <c r="L3737">
        <v>307098</v>
      </c>
      <c r="M3737" s="114" t="s">
        <v>4293</v>
      </c>
      <c r="N3737" s="114" t="s">
        <v>678</v>
      </c>
      <c r="V3737" s="114" t="s">
        <v>3716</v>
      </c>
      <c r="W3737">
        <v>25152</v>
      </c>
    </row>
    <row r="3738" spans="7:23" ht="12.75">
      <c r="G3738">
        <v>25111</v>
      </c>
      <c r="H3738" s="114" t="s">
        <v>3663</v>
      </c>
      <c r="I3738" s="114" t="s">
        <v>658</v>
      </c>
      <c r="L3738">
        <v>307266</v>
      </c>
      <c r="M3738" s="114" t="s">
        <v>4586</v>
      </c>
      <c r="N3738" s="114" t="s">
        <v>679</v>
      </c>
      <c r="V3738" s="114" t="s">
        <v>5367</v>
      </c>
      <c r="W3738">
        <v>375072</v>
      </c>
    </row>
    <row r="3739" spans="7:23" ht="12.75">
      <c r="G3739">
        <v>25112</v>
      </c>
      <c r="H3739" s="114" t="s">
        <v>3664</v>
      </c>
      <c r="I3739" s="114" t="s">
        <v>658</v>
      </c>
      <c r="L3739">
        <v>307271</v>
      </c>
      <c r="M3739" s="114" t="s">
        <v>4294</v>
      </c>
      <c r="N3739" s="114" t="s">
        <v>678</v>
      </c>
      <c r="V3739" s="114" t="s">
        <v>5368</v>
      </c>
      <c r="W3739">
        <v>375068</v>
      </c>
    </row>
    <row r="3740" spans="7:23" ht="12.75">
      <c r="G3740">
        <v>25113</v>
      </c>
      <c r="H3740" s="114" t="s">
        <v>3665</v>
      </c>
      <c r="I3740" s="114" t="s">
        <v>658</v>
      </c>
      <c r="L3740">
        <v>307272</v>
      </c>
      <c r="M3740" s="114" t="s">
        <v>4295</v>
      </c>
      <c r="N3740" s="114" t="s">
        <v>678</v>
      </c>
      <c r="V3740" s="114" t="s">
        <v>3717</v>
      </c>
      <c r="W3740">
        <v>25153</v>
      </c>
    </row>
    <row r="3741" spans="7:23" ht="12.75">
      <c r="G3741">
        <v>25114</v>
      </c>
      <c r="H3741" s="114" t="s">
        <v>3666</v>
      </c>
      <c r="I3741" s="114" t="s">
        <v>658</v>
      </c>
      <c r="L3741">
        <v>307273</v>
      </c>
      <c r="M3741" s="114" t="s">
        <v>4296</v>
      </c>
      <c r="N3741" s="114" t="s">
        <v>678</v>
      </c>
      <c r="V3741" s="114" t="s">
        <v>3718</v>
      </c>
      <c r="W3741">
        <v>25154</v>
      </c>
    </row>
    <row r="3742" spans="7:23" ht="12.75">
      <c r="G3742">
        <v>25115</v>
      </c>
      <c r="H3742" s="114" t="s">
        <v>3667</v>
      </c>
      <c r="I3742" s="114" t="s">
        <v>658</v>
      </c>
      <c r="L3742">
        <v>307274</v>
      </c>
      <c r="M3742" s="114" t="s">
        <v>4298</v>
      </c>
      <c r="N3742" s="114" t="s">
        <v>678</v>
      </c>
      <c r="V3742" s="114" t="s">
        <v>3719</v>
      </c>
      <c r="W3742">
        <v>25155</v>
      </c>
    </row>
    <row r="3743" spans="7:23" ht="12.75">
      <c r="G3743">
        <v>25116</v>
      </c>
      <c r="H3743" s="114" t="s">
        <v>3668</v>
      </c>
      <c r="I3743" s="114" t="s">
        <v>658</v>
      </c>
      <c r="L3743">
        <v>307287</v>
      </c>
      <c r="M3743" s="114" t="s">
        <v>4299</v>
      </c>
      <c r="N3743" s="114" t="s">
        <v>678</v>
      </c>
      <c r="V3743" s="114" t="s">
        <v>3720</v>
      </c>
      <c r="W3743">
        <v>25156</v>
      </c>
    </row>
    <row r="3744" spans="7:23" ht="12.75">
      <c r="G3744">
        <v>25117</v>
      </c>
      <c r="H3744" s="114" t="s">
        <v>3669</v>
      </c>
      <c r="I3744" s="114" t="s">
        <v>658</v>
      </c>
      <c r="L3744">
        <v>307289</v>
      </c>
      <c r="M3744" s="114" t="s">
        <v>4587</v>
      </c>
      <c r="N3744" s="114" t="s">
        <v>679</v>
      </c>
      <c r="V3744" s="114" t="s">
        <v>3721</v>
      </c>
      <c r="W3744">
        <v>25157</v>
      </c>
    </row>
    <row r="3745" spans="7:23" ht="12.75">
      <c r="G3745">
        <v>25118</v>
      </c>
      <c r="H3745" s="114" t="s">
        <v>3670</v>
      </c>
      <c r="I3745" s="114" t="s">
        <v>658</v>
      </c>
      <c r="L3745">
        <v>307468</v>
      </c>
      <c r="M3745" s="114" t="s">
        <v>4300</v>
      </c>
      <c r="N3745" s="114" t="s">
        <v>678</v>
      </c>
      <c r="V3745" s="114" t="s">
        <v>5369</v>
      </c>
      <c r="W3745">
        <v>398870</v>
      </c>
    </row>
    <row r="3746" spans="7:23" ht="12.75">
      <c r="G3746">
        <v>25119</v>
      </c>
      <c r="H3746" s="114" t="s">
        <v>3671</v>
      </c>
      <c r="I3746" s="114" t="s">
        <v>658</v>
      </c>
      <c r="L3746">
        <v>307469</v>
      </c>
      <c r="M3746" s="114" t="s">
        <v>4301</v>
      </c>
      <c r="N3746" s="114" t="s">
        <v>678</v>
      </c>
      <c r="V3746" s="114" t="s">
        <v>3722</v>
      </c>
      <c r="W3746">
        <v>25158</v>
      </c>
    </row>
    <row r="3747" spans="7:23" ht="12.75">
      <c r="G3747">
        <v>25120</v>
      </c>
      <c r="H3747" s="114" t="s">
        <v>3672</v>
      </c>
      <c r="I3747" s="114" t="s">
        <v>658</v>
      </c>
      <c r="L3747">
        <v>307470</v>
      </c>
      <c r="M3747" s="114" t="s">
        <v>4302</v>
      </c>
      <c r="N3747" s="114" t="s">
        <v>678</v>
      </c>
      <c r="V3747" s="114" t="s">
        <v>3723</v>
      </c>
      <c r="W3747">
        <v>25159</v>
      </c>
    </row>
    <row r="3748" spans="7:23" ht="12.75">
      <c r="G3748">
        <v>374112</v>
      </c>
      <c r="H3748" s="114" t="s">
        <v>5351</v>
      </c>
      <c r="I3748" s="114" t="s">
        <v>658</v>
      </c>
      <c r="L3748">
        <v>307471</v>
      </c>
      <c r="M3748" s="114" t="s">
        <v>4303</v>
      </c>
      <c r="N3748" s="114" t="s">
        <v>678</v>
      </c>
      <c r="V3748" s="114" t="s">
        <v>3724</v>
      </c>
      <c r="W3748">
        <v>25160</v>
      </c>
    </row>
    <row r="3749" spans="7:23" ht="12.75">
      <c r="G3749">
        <v>374108</v>
      </c>
      <c r="H3749" s="114" t="s">
        <v>5352</v>
      </c>
      <c r="I3749" s="114" t="s">
        <v>658</v>
      </c>
      <c r="L3749">
        <v>307472</v>
      </c>
      <c r="M3749" s="114" t="s">
        <v>4304</v>
      </c>
      <c r="N3749" s="114" t="s">
        <v>678</v>
      </c>
      <c r="V3749" s="114" t="s">
        <v>3725</v>
      </c>
      <c r="W3749">
        <v>25161</v>
      </c>
    </row>
    <row r="3750" spans="7:23" ht="12.75">
      <c r="G3750">
        <v>374104</v>
      </c>
      <c r="H3750" s="114" t="s">
        <v>5353</v>
      </c>
      <c r="I3750" s="114" t="s">
        <v>658</v>
      </c>
      <c r="L3750">
        <v>307473</v>
      </c>
      <c r="M3750" s="114" t="s">
        <v>4305</v>
      </c>
      <c r="N3750" s="114" t="s">
        <v>678</v>
      </c>
      <c r="V3750" s="114" t="s">
        <v>3726</v>
      </c>
      <c r="W3750">
        <v>25162</v>
      </c>
    </row>
    <row r="3751" spans="7:23" ht="12.75">
      <c r="G3751">
        <v>374100</v>
      </c>
      <c r="H3751" s="114" t="s">
        <v>5354</v>
      </c>
      <c r="I3751" s="114" t="s">
        <v>658</v>
      </c>
      <c r="L3751">
        <v>307474</v>
      </c>
      <c r="M3751" s="114" t="s">
        <v>4306</v>
      </c>
      <c r="N3751" s="114" t="s">
        <v>678</v>
      </c>
      <c r="V3751" s="114" t="s">
        <v>3727</v>
      </c>
      <c r="W3751">
        <v>25163</v>
      </c>
    </row>
    <row r="3752" spans="7:23" ht="12.75">
      <c r="G3752">
        <v>374096</v>
      </c>
      <c r="H3752" s="114" t="s">
        <v>5355</v>
      </c>
      <c r="I3752" s="114" t="s">
        <v>658</v>
      </c>
      <c r="L3752">
        <v>307476</v>
      </c>
      <c r="M3752" s="114" t="s">
        <v>4308</v>
      </c>
      <c r="N3752" s="114" t="s">
        <v>678</v>
      </c>
      <c r="V3752" s="114" t="s">
        <v>3728</v>
      </c>
      <c r="W3752">
        <v>25164</v>
      </c>
    </row>
    <row r="3753" spans="7:23" ht="12.75">
      <c r="G3753">
        <v>374092</v>
      </c>
      <c r="H3753" s="114" t="s">
        <v>5356</v>
      </c>
      <c r="I3753" s="114" t="s">
        <v>658</v>
      </c>
      <c r="L3753">
        <v>307477</v>
      </c>
      <c r="M3753" s="114" t="s">
        <v>4309</v>
      </c>
      <c r="N3753" s="114" t="s">
        <v>678</v>
      </c>
      <c r="V3753" s="114" t="s">
        <v>5370</v>
      </c>
      <c r="W3753">
        <v>398874</v>
      </c>
    </row>
    <row r="3754" spans="7:23" ht="12.75">
      <c r="G3754">
        <v>374088</v>
      </c>
      <c r="H3754" s="114" t="s">
        <v>5357</v>
      </c>
      <c r="I3754" s="114" t="s">
        <v>658</v>
      </c>
      <c r="L3754">
        <v>307478</v>
      </c>
      <c r="M3754" s="114" t="s">
        <v>4310</v>
      </c>
      <c r="N3754" s="114" t="s">
        <v>678</v>
      </c>
      <c r="V3754" s="114" t="s">
        <v>3729</v>
      </c>
      <c r="W3754">
        <v>25165</v>
      </c>
    </row>
    <row r="3755" spans="7:23" ht="12.75">
      <c r="G3755">
        <v>374084</v>
      </c>
      <c r="H3755" s="114" t="s">
        <v>5358</v>
      </c>
      <c r="I3755" s="114" t="s">
        <v>658</v>
      </c>
      <c r="L3755">
        <v>307479</v>
      </c>
      <c r="M3755" s="114" t="s">
        <v>4311</v>
      </c>
      <c r="N3755" s="114" t="s">
        <v>678</v>
      </c>
      <c r="V3755" s="114" t="s">
        <v>3730</v>
      </c>
      <c r="W3755">
        <v>25166</v>
      </c>
    </row>
    <row r="3756" spans="7:23" ht="12.75">
      <c r="G3756">
        <v>374080</v>
      </c>
      <c r="H3756" s="114" t="s">
        <v>5359</v>
      </c>
      <c r="I3756" s="114" t="s">
        <v>658</v>
      </c>
      <c r="L3756">
        <v>307480</v>
      </c>
      <c r="M3756" s="114" t="s">
        <v>4312</v>
      </c>
      <c r="N3756" s="114" t="s">
        <v>678</v>
      </c>
      <c r="V3756" s="114" t="s">
        <v>3731</v>
      </c>
      <c r="W3756">
        <v>25167</v>
      </c>
    </row>
    <row r="3757" spans="7:23" ht="12.75">
      <c r="G3757">
        <v>374076</v>
      </c>
      <c r="H3757" s="114" t="s">
        <v>5360</v>
      </c>
      <c r="I3757" s="114" t="s">
        <v>658</v>
      </c>
      <c r="L3757">
        <v>307481</v>
      </c>
      <c r="M3757" s="114" t="s">
        <v>4313</v>
      </c>
      <c r="N3757" s="114" t="s">
        <v>678</v>
      </c>
      <c r="V3757" s="114" t="s">
        <v>3732</v>
      </c>
      <c r="W3757">
        <v>25168</v>
      </c>
    </row>
    <row r="3758" spans="7:23" ht="12.75">
      <c r="G3758">
        <v>25121</v>
      </c>
      <c r="H3758" s="114" t="s">
        <v>3673</v>
      </c>
      <c r="I3758" s="114" t="s">
        <v>658</v>
      </c>
      <c r="L3758">
        <v>307482</v>
      </c>
      <c r="M3758" s="114" t="s">
        <v>4314</v>
      </c>
      <c r="N3758" s="114" t="s">
        <v>678</v>
      </c>
      <c r="V3758" s="114" t="s">
        <v>3733</v>
      </c>
      <c r="W3758">
        <v>25169</v>
      </c>
    </row>
    <row r="3759" spans="7:23" ht="12.75">
      <c r="G3759">
        <v>25122</v>
      </c>
      <c r="H3759" s="114" t="s">
        <v>3674</v>
      </c>
      <c r="I3759" s="114" t="s">
        <v>658</v>
      </c>
      <c r="L3759">
        <v>307483</v>
      </c>
      <c r="M3759" s="114" t="s">
        <v>4315</v>
      </c>
      <c r="N3759" s="114" t="s">
        <v>678</v>
      </c>
      <c r="V3759" s="114" t="s">
        <v>3734</v>
      </c>
      <c r="W3759">
        <v>25170</v>
      </c>
    </row>
    <row r="3760" spans="7:23" ht="12.75">
      <c r="G3760">
        <v>400482</v>
      </c>
      <c r="H3760" s="114" t="s">
        <v>5361</v>
      </c>
      <c r="I3760" s="114" t="s">
        <v>658</v>
      </c>
      <c r="L3760">
        <v>307484</v>
      </c>
      <c r="M3760" s="114" t="s">
        <v>4316</v>
      </c>
      <c r="N3760" s="114" t="s">
        <v>678</v>
      </c>
      <c r="V3760" s="114" t="s">
        <v>3735</v>
      </c>
      <c r="W3760">
        <v>25171</v>
      </c>
    </row>
    <row r="3761" spans="7:23" ht="12.75">
      <c r="G3761">
        <v>25123</v>
      </c>
      <c r="H3761" s="114" t="s">
        <v>3675</v>
      </c>
      <c r="I3761" s="114" t="s">
        <v>658</v>
      </c>
      <c r="L3761">
        <v>307485</v>
      </c>
      <c r="M3761" s="114" t="s">
        <v>4317</v>
      </c>
      <c r="N3761" s="114" t="s">
        <v>678</v>
      </c>
      <c r="V3761" s="114" t="s">
        <v>3736</v>
      </c>
      <c r="W3761">
        <v>25172</v>
      </c>
    </row>
    <row r="3762" spans="7:23" ht="12.75">
      <c r="G3762">
        <v>25124</v>
      </c>
      <c r="H3762" s="114" t="s">
        <v>3676</v>
      </c>
      <c r="I3762" s="114" t="s">
        <v>658</v>
      </c>
      <c r="L3762">
        <v>307486</v>
      </c>
      <c r="M3762" s="114" t="s">
        <v>4318</v>
      </c>
      <c r="N3762" s="114" t="s">
        <v>678</v>
      </c>
      <c r="V3762" s="114" t="s">
        <v>5371</v>
      </c>
      <c r="W3762">
        <v>398878</v>
      </c>
    </row>
    <row r="3763" spans="7:23" ht="12.75">
      <c r="G3763">
        <v>25125</v>
      </c>
      <c r="H3763" s="114" t="s">
        <v>3677</v>
      </c>
      <c r="I3763" s="114" t="s">
        <v>658</v>
      </c>
      <c r="L3763">
        <v>307487</v>
      </c>
      <c r="M3763" s="114" t="s">
        <v>4319</v>
      </c>
      <c r="N3763" s="114" t="s">
        <v>678</v>
      </c>
      <c r="V3763" s="114" t="s">
        <v>3737</v>
      </c>
      <c r="W3763">
        <v>25173</v>
      </c>
    </row>
    <row r="3764" spans="7:23" ht="12.75">
      <c r="G3764">
        <v>25126</v>
      </c>
      <c r="H3764" s="114" t="s">
        <v>3678</v>
      </c>
      <c r="I3764" s="114" t="s">
        <v>658</v>
      </c>
      <c r="L3764">
        <v>307488</v>
      </c>
      <c r="M3764" s="114" t="s">
        <v>4320</v>
      </c>
      <c r="N3764" s="114" t="s">
        <v>678</v>
      </c>
      <c r="V3764" s="114" t="s">
        <v>3738</v>
      </c>
      <c r="W3764">
        <v>25174</v>
      </c>
    </row>
    <row r="3765" spans="7:23" ht="12.75">
      <c r="G3765">
        <v>25127</v>
      </c>
      <c r="H3765" s="114" t="s">
        <v>3679</v>
      </c>
      <c r="I3765" s="114" t="s">
        <v>658</v>
      </c>
      <c r="L3765">
        <v>307489</v>
      </c>
      <c r="M3765" s="114" t="s">
        <v>4321</v>
      </c>
      <c r="N3765" s="114" t="s">
        <v>678</v>
      </c>
      <c r="V3765" s="114" t="s">
        <v>3739</v>
      </c>
      <c r="W3765">
        <v>25175</v>
      </c>
    </row>
    <row r="3766" spans="7:23" ht="12.75">
      <c r="G3766">
        <v>400486</v>
      </c>
      <c r="H3766" s="114" t="s">
        <v>5362</v>
      </c>
      <c r="I3766" s="114" t="s">
        <v>658</v>
      </c>
      <c r="L3766">
        <v>307490</v>
      </c>
      <c r="M3766" s="114" t="s">
        <v>4322</v>
      </c>
      <c r="N3766" s="114" t="s">
        <v>678</v>
      </c>
      <c r="V3766" s="114" t="s">
        <v>3740</v>
      </c>
      <c r="W3766">
        <v>25176</v>
      </c>
    </row>
    <row r="3767" spans="7:23" ht="12.75">
      <c r="G3767">
        <v>25128</v>
      </c>
      <c r="H3767" s="114" t="s">
        <v>3680</v>
      </c>
      <c r="I3767" s="114" t="s">
        <v>658</v>
      </c>
      <c r="L3767">
        <v>307491</v>
      </c>
      <c r="M3767" s="114" t="s">
        <v>4323</v>
      </c>
      <c r="N3767" s="114" t="s">
        <v>678</v>
      </c>
      <c r="V3767" s="114" t="s">
        <v>3741</v>
      </c>
      <c r="W3767">
        <v>25177</v>
      </c>
    </row>
    <row r="3768" spans="7:23" ht="12.75">
      <c r="G3768">
        <v>415067</v>
      </c>
      <c r="H3768" s="114" t="s">
        <v>5363</v>
      </c>
      <c r="I3768" s="114" t="s">
        <v>658</v>
      </c>
      <c r="L3768">
        <v>307492</v>
      </c>
      <c r="M3768" s="114" t="s">
        <v>4324</v>
      </c>
      <c r="N3768" s="114" t="s">
        <v>678</v>
      </c>
      <c r="V3768" s="114" t="s">
        <v>3742</v>
      </c>
      <c r="W3768">
        <v>25178</v>
      </c>
    </row>
    <row r="3769" spans="7:23" ht="12.75">
      <c r="G3769">
        <v>28467</v>
      </c>
      <c r="H3769" s="114" t="s">
        <v>3681</v>
      </c>
      <c r="I3769" s="114" t="s">
        <v>658</v>
      </c>
      <c r="L3769">
        <v>307493</v>
      </c>
      <c r="M3769" s="114" t="s">
        <v>4353</v>
      </c>
      <c r="N3769" s="114" t="s">
        <v>678</v>
      </c>
      <c r="V3769" s="114" t="s">
        <v>3743</v>
      </c>
      <c r="W3769">
        <v>25179</v>
      </c>
    </row>
    <row r="3770" spans="7:23" ht="12.75">
      <c r="G3770">
        <v>81467</v>
      </c>
      <c r="H3770" s="114" t="s">
        <v>3682</v>
      </c>
      <c r="I3770" s="114" t="s">
        <v>658</v>
      </c>
      <c r="L3770">
        <v>307495</v>
      </c>
      <c r="M3770" s="114" t="s">
        <v>4588</v>
      </c>
      <c r="N3770" s="114" t="s">
        <v>679</v>
      </c>
      <c r="V3770" s="114" t="s">
        <v>3744</v>
      </c>
      <c r="W3770">
        <v>25180</v>
      </c>
    </row>
    <row r="3771" spans="7:23" ht="12.75">
      <c r="G3771">
        <v>107067</v>
      </c>
      <c r="H3771" s="114" t="s">
        <v>3683</v>
      </c>
      <c r="I3771" s="114" t="s">
        <v>658</v>
      </c>
      <c r="L3771">
        <v>307496</v>
      </c>
      <c r="M3771" s="114" t="s">
        <v>4325</v>
      </c>
      <c r="N3771" s="114" t="s">
        <v>678</v>
      </c>
      <c r="V3771" s="114" t="s">
        <v>3745</v>
      </c>
      <c r="W3771">
        <v>213667</v>
      </c>
    </row>
    <row r="3772" spans="7:23" ht="12.75">
      <c r="G3772">
        <v>25129</v>
      </c>
      <c r="H3772" s="114" t="s">
        <v>3684</v>
      </c>
      <c r="I3772" s="114" t="s">
        <v>658</v>
      </c>
      <c r="L3772">
        <v>307497</v>
      </c>
      <c r="M3772" s="114" t="s">
        <v>4326</v>
      </c>
      <c r="N3772" s="114" t="s">
        <v>678</v>
      </c>
      <c r="V3772" s="114" t="s">
        <v>3746</v>
      </c>
      <c r="W3772">
        <v>55388</v>
      </c>
    </row>
    <row r="3773" spans="7:23" ht="12.75">
      <c r="G3773">
        <v>25130</v>
      </c>
      <c r="H3773" s="114" t="s">
        <v>3685</v>
      </c>
      <c r="I3773" s="114" t="s">
        <v>658</v>
      </c>
      <c r="L3773">
        <v>307498</v>
      </c>
      <c r="M3773" s="114" t="s">
        <v>4328</v>
      </c>
      <c r="N3773" s="114" t="s">
        <v>678</v>
      </c>
      <c r="V3773" s="114" t="s">
        <v>3747</v>
      </c>
      <c r="W3773">
        <v>25181</v>
      </c>
    </row>
    <row r="3774" spans="7:23" ht="12.75">
      <c r="G3774">
        <v>213867</v>
      </c>
      <c r="H3774" s="114" t="s">
        <v>3686</v>
      </c>
      <c r="I3774" s="114" t="s">
        <v>658</v>
      </c>
      <c r="L3774">
        <v>307499</v>
      </c>
      <c r="M3774" s="114" t="s">
        <v>4329</v>
      </c>
      <c r="N3774" s="114" t="s">
        <v>678</v>
      </c>
      <c r="V3774" s="114" t="s">
        <v>3748</v>
      </c>
      <c r="W3774">
        <v>25182</v>
      </c>
    </row>
    <row r="3775" spans="7:23" ht="12.75">
      <c r="G3775">
        <v>25131</v>
      </c>
      <c r="H3775" s="114" t="s">
        <v>3687</v>
      </c>
      <c r="I3775" s="114" t="s">
        <v>658</v>
      </c>
      <c r="L3775">
        <v>307500</v>
      </c>
      <c r="M3775" s="114" t="s">
        <v>4330</v>
      </c>
      <c r="N3775" s="114" t="s">
        <v>678</v>
      </c>
      <c r="V3775" s="114" t="s">
        <v>3749</v>
      </c>
      <c r="W3775">
        <v>25183</v>
      </c>
    </row>
    <row r="3776" spans="7:23" ht="12.75">
      <c r="G3776">
        <v>25132</v>
      </c>
      <c r="H3776" s="114" t="s">
        <v>3688</v>
      </c>
      <c r="I3776" s="114" t="s">
        <v>658</v>
      </c>
      <c r="L3776">
        <v>307501</v>
      </c>
      <c r="M3776" s="114" t="s">
        <v>4332</v>
      </c>
      <c r="N3776" s="114" t="s">
        <v>678</v>
      </c>
      <c r="V3776" s="114" t="s">
        <v>3750</v>
      </c>
      <c r="W3776">
        <v>25184</v>
      </c>
    </row>
    <row r="3777" spans="7:23" ht="12.75">
      <c r="G3777">
        <v>25133</v>
      </c>
      <c r="H3777" s="114" t="s">
        <v>3689</v>
      </c>
      <c r="I3777" s="114" t="s">
        <v>658</v>
      </c>
      <c r="L3777">
        <v>307502</v>
      </c>
      <c r="M3777" s="114" t="s">
        <v>4333</v>
      </c>
      <c r="N3777" s="114" t="s">
        <v>678</v>
      </c>
      <c r="V3777" s="114" t="s">
        <v>3751</v>
      </c>
      <c r="W3777">
        <v>207067</v>
      </c>
    </row>
    <row r="3778" spans="7:23" ht="12.75">
      <c r="G3778">
        <v>25134</v>
      </c>
      <c r="H3778" s="114" t="s">
        <v>3690</v>
      </c>
      <c r="I3778" s="114" t="s">
        <v>658</v>
      </c>
      <c r="L3778">
        <v>307503</v>
      </c>
      <c r="M3778" s="114" t="s">
        <v>4334</v>
      </c>
      <c r="N3778" s="114" t="s">
        <v>678</v>
      </c>
      <c r="V3778" s="114" t="s">
        <v>3752</v>
      </c>
      <c r="W3778">
        <v>199078</v>
      </c>
    </row>
    <row r="3779" spans="7:23" ht="12.75">
      <c r="G3779">
        <v>166267</v>
      </c>
      <c r="H3779" s="114" t="s">
        <v>3691</v>
      </c>
      <c r="I3779" s="114" t="s">
        <v>658</v>
      </c>
      <c r="L3779">
        <v>307504</v>
      </c>
      <c r="M3779" s="114" t="s">
        <v>4335</v>
      </c>
      <c r="N3779" s="114" t="s">
        <v>678</v>
      </c>
      <c r="V3779" s="114" t="s">
        <v>3753</v>
      </c>
      <c r="W3779">
        <v>25185</v>
      </c>
    </row>
    <row r="3780" spans="7:23" ht="12.75">
      <c r="G3780">
        <v>25135</v>
      </c>
      <c r="H3780" s="114" t="s">
        <v>3692</v>
      </c>
      <c r="I3780" s="114" t="s">
        <v>658</v>
      </c>
      <c r="L3780">
        <v>307505</v>
      </c>
      <c r="M3780" s="114" t="s">
        <v>4336</v>
      </c>
      <c r="N3780" s="114" t="s">
        <v>678</v>
      </c>
      <c r="V3780" s="114" t="s">
        <v>4835</v>
      </c>
      <c r="W3780">
        <v>340067</v>
      </c>
    </row>
    <row r="3781" spans="7:23" ht="12.75">
      <c r="G3781">
        <v>25136</v>
      </c>
      <c r="H3781" s="114" t="s">
        <v>3693</v>
      </c>
      <c r="I3781" s="114" t="s">
        <v>658</v>
      </c>
      <c r="L3781">
        <v>307506</v>
      </c>
      <c r="M3781" s="114" t="s">
        <v>4337</v>
      </c>
      <c r="N3781" s="114" t="s">
        <v>678</v>
      </c>
      <c r="V3781" s="114" t="s">
        <v>3754</v>
      </c>
      <c r="W3781">
        <v>207270</v>
      </c>
    </row>
    <row r="3782" spans="7:23" ht="12.75">
      <c r="G3782">
        <v>25137</v>
      </c>
      <c r="H3782" s="114" t="s">
        <v>3694</v>
      </c>
      <c r="I3782" s="114" t="s">
        <v>658</v>
      </c>
      <c r="L3782">
        <v>307507</v>
      </c>
      <c r="M3782" s="114" t="s">
        <v>4338</v>
      </c>
      <c r="N3782" s="114" t="s">
        <v>678</v>
      </c>
      <c r="V3782" s="114" t="s">
        <v>3755</v>
      </c>
      <c r="W3782">
        <v>207266</v>
      </c>
    </row>
    <row r="3783" spans="7:23" ht="12.75">
      <c r="G3783">
        <v>25138</v>
      </c>
      <c r="H3783" s="114" t="s">
        <v>3695</v>
      </c>
      <c r="I3783" s="114" t="s">
        <v>658</v>
      </c>
      <c r="L3783">
        <v>307508</v>
      </c>
      <c r="M3783" s="114" t="s">
        <v>4339</v>
      </c>
      <c r="N3783" s="114" t="s">
        <v>678</v>
      </c>
      <c r="V3783" s="114" t="s">
        <v>3756</v>
      </c>
      <c r="W3783">
        <v>25186</v>
      </c>
    </row>
    <row r="3784" spans="7:23" ht="12.75">
      <c r="G3784">
        <v>292267</v>
      </c>
      <c r="H3784" s="114" t="s">
        <v>3696</v>
      </c>
      <c r="I3784" s="114" t="s">
        <v>658</v>
      </c>
      <c r="L3784">
        <v>307509</v>
      </c>
      <c r="M3784" s="114" t="s">
        <v>4340</v>
      </c>
      <c r="N3784" s="114" t="s">
        <v>678</v>
      </c>
      <c r="V3784" s="114" t="s">
        <v>5372</v>
      </c>
      <c r="W3784">
        <v>362267</v>
      </c>
    </row>
    <row r="3785" spans="7:23" ht="12.75">
      <c r="G3785">
        <v>404867</v>
      </c>
      <c r="H3785" s="114" t="s">
        <v>5364</v>
      </c>
      <c r="I3785" s="114" t="s">
        <v>658</v>
      </c>
      <c r="L3785">
        <v>307510</v>
      </c>
      <c r="M3785" s="114" t="s">
        <v>4341</v>
      </c>
      <c r="N3785" s="114" t="s">
        <v>678</v>
      </c>
      <c r="V3785" s="114" t="s">
        <v>3757</v>
      </c>
      <c r="W3785">
        <v>25187</v>
      </c>
    </row>
    <row r="3786" spans="7:23" ht="12.75">
      <c r="G3786">
        <v>25139</v>
      </c>
      <c r="H3786" s="114" t="s">
        <v>3697</v>
      </c>
      <c r="I3786" s="114" t="s">
        <v>658</v>
      </c>
      <c r="L3786">
        <v>307511</v>
      </c>
      <c r="M3786" s="114" t="s">
        <v>4342</v>
      </c>
      <c r="N3786" s="114" t="s">
        <v>678</v>
      </c>
      <c r="V3786" s="114" t="s">
        <v>3758</v>
      </c>
      <c r="W3786">
        <v>25188</v>
      </c>
    </row>
    <row r="3787" spans="7:23" ht="12.75">
      <c r="G3787">
        <v>273867</v>
      </c>
      <c r="H3787" s="114" t="s">
        <v>3698</v>
      </c>
      <c r="I3787" s="114" t="s">
        <v>658</v>
      </c>
      <c r="L3787">
        <v>307512</v>
      </c>
      <c r="M3787" s="114" t="s">
        <v>4343</v>
      </c>
      <c r="N3787" s="114" t="s">
        <v>678</v>
      </c>
      <c r="V3787" s="114" t="s">
        <v>3759</v>
      </c>
      <c r="W3787">
        <v>25189</v>
      </c>
    </row>
    <row r="3788" spans="7:23" ht="12.75">
      <c r="G3788">
        <v>25140</v>
      </c>
      <c r="H3788" s="114" t="s">
        <v>3699</v>
      </c>
      <c r="I3788" s="114" t="s">
        <v>658</v>
      </c>
      <c r="L3788">
        <v>307513</v>
      </c>
      <c r="M3788" s="114" t="s">
        <v>4344</v>
      </c>
      <c r="N3788" s="114" t="s">
        <v>678</v>
      </c>
      <c r="V3788" s="114" t="s">
        <v>3760</v>
      </c>
      <c r="W3788">
        <v>25190</v>
      </c>
    </row>
    <row r="3789" spans="7:23" ht="12.75">
      <c r="G3789">
        <v>25141</v>
      </c>
      <c r="H3789" s="114" t="s">
        <v>3700</v>
      </c>
      <c r="I3789" s="114" t="s">
        <v>658</v>
      </c>
      <c r="L3789">
        <v>307514</v>
      </c>
      <c r="M3789" s="114" t="s">
        <v>4345</v>
      </c>
      <c r="N3789" s="114" t="s">
        <v>678</v>
      </c>
      <c r="V3789" s="114" t="s">
        <v>3761</v>
      </c>
      <c r="W3789">
        <v>25191</v>
      </c>
    </row>
    <row r="3790" spans="7:23" ht="12.75">
      <c r="G3790">
        <v>81469</v>
      </c>
      <c r="H3790" s="114" t="s">
        <v>3701</v>
      </c>
      <c r="I3790" s="114" t="s">
        <v>658</v>
      </c>
      <c r="L3790">
        <v>307515</v>
      </c>
      <c r="M3790" s="114" t="s">
        <v>4346</v>
      </c>
      <c r="N3790" s="114" t="s">
        <v>678</v>
      </c>
      <c r="V3790" s="114" t="s">
        <v>3762</v>
      </c>
      <c r="W3790">
        <v>204066</v>
      </c>
    </row>
    <row r="3791" spans="7:23" ht="12.75">
      <c r="G3791">
        <v>281867</v>
      </c>
      <c r="H3791" s="114" t="s">
        <v>3702</v>
      </c>
      <c r="I3791" s="114" t="s">
        <v>658</v>
      </c>
      <c r="L3791">
        <v>307516</v>
      </c>
      <c r="M3791" s="114" t="s">
        <v>4347</v>
      </c>
      <c r="N3791" s="114" t="s">
        <v>678</v>
      </c>
      <c r="V3791" s="114" t="s">
        <v>3763</v>
      </c>
      <c r="W3791">
        <v>25192</v>
      </c>
    </row>
    <row r="3792" spans="7:23" ht="12.75">
      <c r="G3792">
        <v>401666</v>
      </c>
      <c r="H3792" s="114" t="s">
        <v>5365</v>
      </c>
      <c r="I3792" s="114" t="s">
        <v>658</v>
      </c>
      <c r="L3792">
        <v>307517</v>
      </c>
      <c r="M3792" s="114" t="s">
        <v>4348</v>
      </c>
      <c r="N3792" s="114" t="s">
        <v>678</v>
      </c>
      <c r="V3792" s="114" t="s">
        <v>3764</v>
      </c>
      <c r="W3792">
        <v>25193</v>
      </c>
    </row>
    <row r="3793" spans="7:23" ht="12.75">
      <c r="G3793">
        <v>301468</v>
      </c>
      <c r="H3793" s="114" t="s">
        <v>3703</v>
      </c>
      <c r="I3793" s="114" t="s">
        <v>658</v>
      </c>
      <c r="L3793">
        <v>307518</v>
      </c>
      <c r="M3793" s="114" t="s">
        <v>4349</v>
      </c>
      <c r="N3793" s="114" t="s">
        <v>678</v>
      </c>
      <c r="V3793" s="114" t="s">
        <v>3765</v>
      </c>
      <c r="W3793">
        <v>25194</v>
      </c>
    </row>
    <row r="3794" spans="7:23" ht="12.75">
      <c r="G3794">
        <v>25142</v>
      </c>
      <c r="H3794" s="114" t="s">
        <v>3704</v>
      </c>
      <c r="I3794" s="114" t="s">
        <v>658</v>
      </c>
      <c r="L3794">
        <v>307519</v>
      </c>
      <c r="M3794" s="114" t="s">
        <v>4351</v>
      </c>
      <c r="N3794" s="114" t="s">
        <v>678</v>
      </c>
      <c r="V3794" s="114" t="s">
        <v>3766</v>
      </c>
      <c r="W3794">
        <v>25195</v>
      </c>
    </row>
    <row r="3795" spans="7:23" ht="12.75">
      <c r="G3795">
        <v>25143</v>
      </c>
      <c r="H3795" s="114" t="s">
        <v>3705</v>
      </c>
      <c r="I3795" s="114" t="s">
        <v>658</v>
      </c>
      <c r="L3795">
        <v>307520</v>
      </c>
      <c r="M3795" s="114" t="s">
        <v>4352</v>
      </c>
      <c r="N3795" s="114" t="s">
        <v>678</v>
      </c>
      <c r="V3795" s="114" t="s">
        <v>3767</v>
      </c>
      <c r="W3795">
        <v>25196</v>
      </c>
    </row>
    <row r="3796" spans="7:23" ht="12.75">
      <c r="G3796">
        <v>178295</v>
      </c>
      <c r="H3796" s="114" t="s">
        <v>3706</v>
      </c>
      <c r="I3796" s="114" t="s">
        <v>658</v>
      </c>
      <c r="L3796">
        <v>307668</v>
      </c>
      <c r="M3796" s="114" t="s">
        <v>4354</v>
      </c>
      <c r="N3796" s="114" t="s">
        <v>678</v>
      </c>
      <c r="V3796" s="114" t="s">
        <v>3768</v>
      </c>
      <c r="W3796">
        <v>25197</v>
      </c>
    </row>
    <row r="3797" spans="7:23" ht="12.75">
      <c r="G3797">
        <v>25144</v>
      </c>
      <c r="H3797" s="114" t="s">
        <v>3707</v>
      </c>
      <c r="I3797" s="114" t="s">
        <v>658</v>
      </c>
      <c r="L3797">
        <v>307669</v>
      </c>
      <c r="M3797" s="114" t="s">
        <v>4355</v>
      </c>
      <c r="N3797" s="114" t="s">
        <v>678</v>
      </c>
      <c r="V3797" s="114" t="s">
        <v>3769</v>
      </c>
      <c r="W3797">
        <v>25198</v>
      </c>
    </row>
    <row r="3798" spans="7:23" ht="12.75">
      <c r="G3798">
        <v>25145</v>
      </c>
      <c r="H3798" s="114" t="s">
        <v>3708</v>
      </c>
      <c r="I3798" s="114" t="s">
        <v>658</v>
      </c>
      <c r="L3798">
        <v>307670</v>
      </c>
      <c r="M3798" s="114" t="s">
        <v>4356</v>
      </c>
      <c r="N3798" s="114" t="s">
        <v>678</v>
      </c>
      <c r="V3798" s="114" t="s">
        <v>3770</v>
      </c>
      <c r="W3798">
        <v>25199</v>
      </c>
    </row>
    <row r="3799" spans="7:23" ht="12.75">
      <c r="G3799">
        <v>205272</v>
      </c>
      <c r="H3799" s="114" t="s">
        <v>3709</v>
      </c>
      <c r="I3799" s="114" t="s">
        <v>658</v>
      </c>
      <c r="L3799">
        <v>307671</v>
      </c>
      <c r="M3799" s="114" t="s">
        <v>4357</v>
      </c>
      <c r="N3799" s="114" t="s">
        <v>678</v>
      </c>
      <c r="V3799" s="114" t="s">
        <v>3771</v>
      </c>
      <c r="W3799">
        <v>25200</v>
      </c>
    </row>
    <row r="3800" spans="7:23" ht="12.75">
      <c r="G3800">
        <v>205268</v>
      </c>
      <c r="H3800" s="114" t="s">
        <v>3710</v>
      </c>
      <c r="I3800" s="114" t="s">
        <v>658</v>
      </c>
      <c r="L3800">
        <v>307672</v>
      </c>
      <c r="M3800" s="114" t="s">
        <v>4358</v>
      </c>
      <c r="N3800" s="114" t="s">
        <v>678</v>
      </c>
      <c r="V3800" s="114" t="s">
        <v>3772</v>
      </c>
      <c r="W3800">
        <v>25201</v>
      </c>
    </row>
    <row r="3801" spans="7:23" ht="12.75">
      <c r="G3801">
        <v>25146</v>
      </c>
      <c r="H3801" s="114" t="s">
        <v>3711</v>
      </c>
      <c r="I3801" s="114" t="s">
        <v>658</v>
      </c>
      <c r="L3801">
        <v>307673</v>
      </c>
      <c r="M3801" s="114" t="s">
        <v>4359</v>
      </c>
      <c r="N3801" s="114" t="s">
        <v>678</v>
      </c>
      <c r="V3801" s="114" t="s">
        <v>3773</v>
      </c>
      <c r="W3801">
        <v>25202</v>
      </c>
    </row>
    <row r="3802" spans="7:23" ht="12.75">
      <c r="G3802">
        <v>25147</v>
      </c>
      <c r="H3802" s="114" t="s">
        <v>3712</v>
      </c>
      <c r="I3802" s="114" t="s">
        <v>658</v>
      </c>
      <c r="L3802">
        <v>307674</v>
      </c>
      <c r="M3802" s="114" t="s">
        <v>4360</v>
      </c>
      <c r="N3802" s="114" t="s">
        <v>678</v>
      </c>
      <c r="V3802" s="114" t="s">
        <v>3774</v>
      </c>
      <c r="W3802">
        <v>25203</v>
      </c>
    </row>
    <row r="3803" spans="7:23" ht="12.75">
      <c r="G3803">
        <v>25148</v>
      </c>
      <c r="H3803" s="114" t="s">
        <v>1791</v>
      </c>
      <c r="I3803" s="114" t="s">
        <v>658</v>
      </c>
      <c r="L3803">
        <v>307675</v>
      </c>
      <c r="M3803" s="114" t="s">
        <v>4361</v>
      </c>
      <c r="N3803" s="114" t="s">
        <v>678</v>
      </c>
      <c r="V3803" s="114" t="s">
        <v>3775</v>
      </c>
      <c r="W3803">
        <v>25204</v>
      </c>
    </row>
    <row r="3804" spans="7:23" ht="12.75">
      <c r="G3804">
        <v>25149</v>
      </c>
      <c r="H3804" s="114" t="s">
        <v>3713</v>
      </c>
      <c r="I3804" s="114" t="s">
        <v>658</v>
      </c>
      <c r="L3804">
        <v>307676</v>
      </c>
      <c r="M3804" s="114" t="s">
        <v>4362</v>
      </c>
      <c r="N3804" s="114" t="s">
        <v>678</v>
      </c>
      <c r="V3804" s="114" t="s">
        <v>3776</v>
      </c>
      <c r="W3804">
        <v>25205</v>
      </c>
    </row>
    <row r="3805" spans="7:23" ht="12.75">
      <c r="G3805">
        <v>25150</v>
      </c>
      <c r="H3805" s="114" t="s">
        <v>3714</v>
      </c>
      <c r="I3805" s="114" t="s">
        <v>658</v>
      </c>
      <c r="L3805">
        <v>307677</v>
      </c>
      <c r="M3805" s="114" t="s">
        <v>4364</v>
      </c>
      <c r="N3805" s="114" t="s">
        <v>678</v>
      </c>
      <c r="V3805" s="114" t="s">
        <v>3777</v>
      </c>
      <c r="W3805">
        <v>25206</v>
      </c>
    </row>
    <row r="3806" spans="7:23" ht="12.75">
      <c r="G3806">
        <v>398866</v>
      </c>
      <c r="H3806" s="114" t="s">
        <v>5366</v>
      </c>
      <c r="I3806" s="114" t="s">
        <v>658</v>
      </c>
      <c r="L3806">
        <v>307678</v>
      </c>
      <c r="M3806" s="114" t="s">
        <v>4365</v>
      </c>
      <c r="N3806" s="114" t="s">
        <v>678</v>
      </c>
      <c r="V3806" s="114" t="s">
        <v>3778</v>
      </c>
      <c r="W3806">
        <v>25207</v>
      </c>
    </row>
    <row r="3807" spans="7:23" ht="12.75">
      <c r="G3807">
        <v>25151</v>
      </c>
      <c r="H3807" s="114" t="s">
        <v>3715</v>
      </c>
      <c r="I3807" s="114" t="s">
        <v>658</v>
      </c>
      <c r="L3807">
        <v>307679</v>
      </c>
      <c r="M3807" s="114" t="s">
        <v>5415</v>
      </c>
      <c r="N3807" s="114" t="s">
        <v>678</v>
      </c>
      <c r="V3807" s="114" t="s">
        <v>3779</v>
      </c>
      <c r="W3807">
        <v>25208</v>
      </c>
    </row>
    <row r="3808" spans="7:23" ht="12.75">
      <c r="G3808">
        <v>25152</v>
      </c>
      <c r="H3808" s="114" t="s">
        <v>3716</v>
      </c>
      <c r="I3808" s="114" t="s">
        <v>658</v>
      </c>
      <c r="L3808">
        <v>307680</v>
      </c>
      <c r="M3808" s="114" t="s">
        <v>5416</v>
      </c>
      <c r="N3808" s="114" t="s">
        <v>678</v>
      </c>
      <c r="V3808" s="114" t="s">
        <v>3780</v>
      </c>
      <c r="W3808">
        <v>25209</v>
      </c>
    </row>
    <row r="3809" spans="7:23" ht="12.75">
      <c r="G3809">
        <v>375072</v>
      </c>
      <c r="H3809" s="114" t="s">
        <v>5367</v>
      </c>
      <c r="I3809" s="114" t="s">
        <v>658</v>
      </c>
      <c r="L3809">
        <v>307681</v>
      </c>
      <c r="M3809" s="114" t="s">
        <v>4366</v>
      </c>
      <c r="N3809" s="114" t="s">
        <v>678</v>
      </c>
      <c r="V3809" s="114" t="s">
        <v>3781</v>
      </c>
      <c r="W3809">
        <v>25210</v>
      </c>
    </row>
    <row r="3810" spans="7:23" ht="12.75">
      <c r="G3810">
        <v>375068</v>
      </c>
      <c r="H3810" s="114" t="s">
        <v>5368</v>
      </c>
      <c r="I3810" s="114" t="s">
        <v>658</v>
      </c>
      <c r="L3810">
        <v>307682</v>
      </c>
      <c r="M3810" s="114" t="s">
        <v>4367</v>
      </c>
      <c r="N3810" s="114" t="s">
        <v>678</v>
      </c>
      <c r="V3810" s="114" t="s">
        <v>3782</v>
      </c>
      <c r="W3810">
        <v>25211</v>
      </c>
    </row>
    <row r="3811" spans="7:23" ht="12.75">
      <c r="G3811">
        <v>25153</v>
      </c>
      <c r="H3811" s="114" t="s">
        <v>3717</v>
      </c>
      <c r="I3811" s="114" t="s">
        <v>658</v>
      </c>
      <c r="L3811">
        <v>307683</v>
      </c>
      <c r="M3811" s="114" t="s">
        <v>4368</v>
      </c>
      <c r="N3811" s="114" t="s">
        <v>678</v>
      </c>
      <c r="V3811" s="114" t="s">
        <v>3783</v>
      </c>
      <c r="W3811">
        <v>25212</v>
      </c>
    </row>
    <row r="3812" spans="7:23" ht="12.75">
      <c r="G3812">
        <v>25154</v>
      </c>
      <c r="H3812" s="114" t="s">
        <v>3718</v>
      </c>
      <c r="I3812" s="114" t="s">
        <v>658</v>
      </c>
      <c r="L3812">
        <v>307684</v>
      </c>
      <c r="M3812" s="114" t="s">
        <v>4370</v>
      </c>
      <c r="N3812" s="114" t="s">
        <v>678</v>
      </c>
      <c r="V3812" s="114" t="s">
        <v>3784</v>
      </c>
      <c r="W3812">
        <v>25213</v>
      </c>
    </row>
    <row r="3813" spans="7:23" ht="12.75">
      <c r="G3813">
        <v>25155</v>
      </c>
      <c r="H3813" s="114" t="s">
        <v>3719</v>
      </c>
      <c r="I3813" s="114" t="s">
        <v>658</v>
      </c>
      <c r="L3813">
        <v>307685</v>
      </c>
      <c r="M3813" s="114" t="s">
        <v>4371</v>
      </c>
      <c r="N3813" s="114" t="s">
        <v>678</v>
      </c>
      <c r="V3813" s="114" t="s">
        <v>3785</v>
      </c>
      <c r="W3813">
        <v>25214</v>
      </c>
    </row>
    <row r="3814" spans="7:23" ht="12.75">
      <c r="G3814">
        <v>25156</v>
      </c>
      <c r="H3814" s="114" t="s">
        <v>3720</v>
      </c>
      <c r="I3814" s="114" t="s">
        <v>658</v>
      </c>
      <c r="L3814">
        <v>307686</v>
      </c>
      <c r="M3814" s="114" t="s">
        <v>4372</v>
      </c>
      <c r="N3814" s="114" t="s">
        <v>678</v>
      </c>
      <c r="V3814" s="114" t="s">
        <v>3786</v>
      </c>
      <c r="W3814">
        <v>25215</v>
      </c>
    </row>
    <row r="3815" spans="7:23" ht="12.75">
      <c r="G3815">
        <v>25157</v>
      </c>
      <c r="H3815" s="114" t="s">
        <v>3721</v>
      </c>
      <c r="I3815" s="114" t="s">
        <v>658</v>
      </c>
      <c r="L3815">
        <v>307687</v>
      </c>
      <c r="M3815" s="114" t="s">
        <v>4373</v>
      </c>
      <c r="N3815" s="114" t="s">
        <v>678</v>
      </c>
      <c r="V3815" s="114" t="s">
        <v>3787</v>
      </c>
      <c r="W3815">
        <v>25216</v>
      </c>
    </row>
    <row r="3816" spans="7:23" ht="12.75">
      <c r="G3816">
        <v>398870</v>
      </c>
      <c r="H3816" s="114" t="s">
        <v>5369</v>
      </c>
      <c r="I3816" s="114" t="s">
        <v>658</v>
      </c>
      <c r="L3816">
        <v>307688</v>
      </c>
      <c r="M3816" s="114" t="s">
        <v>4374</v>
      </c>
      <c r="N3816" s="114" t="s">
        <v>678</v>
      </c>
      <c r="V3816" s="114" t="s">
        <v>3788</v>
      </c>
      <c r="W3816">
        <v>25217</v>
      </c>
    </row>
    <row r="3817" spans="7:23" ht="12.75">
      <c r="G3817">
        <v>25158</v>
      </c>
      <c r="H3817" s="114" t="s">
        <v>3722</v>
      </c>
      <c r="I3817" s="114" t="s">
        <v>658</v>
      </c>
      <c r="L3817">
        <v>307689</v>
      </c>
      <c r="M3817" s="114" t="s">
        <v>4375</v>
      </c>
      <c r="N3817" s="114" t="s">
        <v>678</v>
      </c>
      <c r="V3817" s="114" t="s">
        <v>3789</v>
      </c>
      <c r="W3817">
        <v>25218</v>
      </c>
    </row>
    <row r="3818" spans="7:23" ht="12.75">
      <c r="G3818">
        <v>25159</v>
      </c>
      <c r="H3818" s="114" t="s">
        <v>3723</v>
      </c>
      <c r="I3818" s="114" t="s">
        <v>658</v>
      </c>
      <c r="L3818">
        <v>307690</v>
      </c>
      <c r="M3818" s="114" t="s">
        <v>4376</v>
      </c>
      <c r="N3818" s="114" t="s">
        <v>678</v>
      </c>
      <c r="V3818" s="114" t="s">
        <v>3790</v>
      </c>
      <c r="W3818">
        <v>25219</v>
      </c>
    </row>
    <row r="3819" spans="7:23" ht="12.75">
      <c r="G3819">
        <v>25160</v>
      </c>
      <c r="H3819" s="114" t="s">
        <v>3724</v>
      </c>
      <c r="I3819" s="114" t="s">
        <v>658</v>
      </c>
      <c r="L3819">
        <v>307691</v>
      </c>
      <c r="M3819" s="114" t="s">
        <v>4377</v>
      </c>
      <c r="N3819" s="114" t="s">
        <v>678</v>
      </c>
      <c r="V3819" s="114" t="s">
        <v>3791</v>
      </c>
      <c r="W3819">
        <v>25220</v>
      </c>
    </row>
    <row r="3820" spans="7:23" ht="12.75">
      <c r="G3820">
        <v>25161</v>
      </c>
      <c r="H3820" s="114" t="s">
        <v>3725</v>
      </c>
      <c r="I3820" s="114" t="s">
        <v>658</v>
      </c>
      <c r="L3820">
        <v>307692</v>
      </c>
      <c r="M3820" s="114" t="s">
        <v>4378</v>
      </c>
      <c r="N3820" s="114" t="s">
        <v>678</v>
      </c>
      <c r="V3820" s="114" t="s">
        <v>3792</v>
      </c>
      <c r="W3820">
        <v>25221</v>
      </c>
    </row>
    <row r="3821" spans="7:23" ht="12.75">
      <c r="G3821">
        <v>25162</v>
      </c>
      <c r="H3821" s="114" t="s">
        <v>3726</v>
      </c>
      <c r="I3821" s="114" t="s">
        <v>658</v>
      </c>
      <c r="L3821">
        <v>307693</v>
      </c>
      <c r="M3821" s="114" t="s">
        <v>4379</v>
      </c>
      <c r="N3821" s="114" t="s">
        <v>678</v>
      </c>
      <c r="V3821" s="114" t="s">
        <v>3793</v>
      </c>
      <c r="W3821">
        <v>25222</v>
      </c>
    </row>
    <row r="3822" spans="7:23" ht="12.75">
      <c r="G3822">
        <v>25163</v>
      </c>
      <c r="H3822" s="114" t="s">
        <v>3727</v>
      </c>
      <c r="I3822" s="114" t="s">
        <v>658</v>
      </c>
      <c r="L3822">
        <v>307694</v>
      </c>
      <c r="M3822" s="114" t="s">
        <v>4380</v>
      </c>
      <c r="N3822" s="114" t="s">
        <v>678</v>
      </c>
      <c r="V3822" s="114" t="s">
        <v>3794</v>
      </c>
      <c r="W3822">
        <v>25223</v>
      </c>
    </row>
    <row r="3823" spans="7:23" ht="12.75">
      <c r="G3823">
        <v>25164</v>
      </c>
      <c r="H3823" s="114" t="s">
        <v>3728</v>
      </c>
      <c r="I3823" s="114" t="s">
        <v>658</v>
      </c>
      <c r="L3823">
        <v>307695</v>
      </c>
      <c r="M3823" s="114" t="s">
        <v>4381</v>
      </c>
      <c r="N3823" s="114" t="s">
        <v>678</v>
      </c>
      <c r="V3823" s="114" t="s">
        <v>3795</v>
      </c>
      <c r="W3823">
        <v>25224</v>
      </c>
    </row>
    <row r="3824" spans="7:23" ht="12.75">
      <c r="G3824">
        <v>398874</v>
      </c>
      <c r="H3824" s="114" t="s">
        <v>5370</v>
      </c>
      <c r="I3824" s="114" t="s">
        <v>658</v>
      </c>
      <c r="L3824">
        <v>307696</v>
      </c>
      <c r="M3824" s="114" t="s">
        <v>4382</v>
      </c>
      <c r="N3824" s="114" t="s">
        <v>678</v>
      </c>
      <c r="V3824" s="114" t="s">
        <v>3796</v>
      </c>
      <c r="W3824">
        <v>25225</v>
      </c>
    </row>
    <row r="3825" spans="7:23" ht="12.75">
      <c r="G3825">
        <v>25165</v>
      </c>
      <c r="H3825" s="114" t="s">
        <v>3729</v>
      </c>
      <c r="I3825" s="114" t="s">
        <v>658</v>
      </c>
      <c r="L3825">
        <v>307697</v>
      </c>
      <c r="M3825" s="114" t="s">
        <v>4383</v>
      </c>
      <c r="N3825" s="114" t="s">
        <v>678</v>
      </c>
      <c r="V3825" s="114" t="s">
        <v>3797</v>
      </c>
      <c r="W3825">
        <v>25226</v>
      </c>
    </row>
    <row r="3826" spans="7:23" ht="12.75">
      <c r="G3826">
        <v>25166</v>
      </c>
      <c r="H3826" s="114" t="s">
        <v>3730</v>
      </c>
      <c r="I3826" s="114" t="s">
        <v>658</v>
      </c>
      <c r="L3826">
        <v>307698</v>
      </c>
      <c r="M3826" s="114" t="s">
        <v>4384</v>
      </c>
      <c r="N3826" s="114" t="s">
        <v>678</v>
      </c>
      <c r="V3826" s="114" t="s">
        <v>3798</v>
      </c>
      <c r="W3826">
        <v>25227</v>
      </c>
    </row>
    <row r="3827" spans="7:23" ht="12.75">
      <c r="G3827">
        <v>25167</v>
      </c>
      <c r="H3827" s="114" t="s">
        <v>3731</v>
      </c>
      <c r="I3827" s="114" t="s">
        <v>658</v>
      </c>
      <c r="L3827">
        <v>307699</v>
      </c>
      <c r="M3827" s="114" t="s">
        <v>4385</v>
      </c>
      <c r="N3827" s="114" t="s">
        <v>678</v>
      </c>
      <c r="V3827" s="114" t="s">
        <v>3799</v>
      </c>
      <c r="W3827">
        <v>25228</v>
      </c>
    </row>
    <row r="3828" spans="7:23" ht="12.75">
      <c r="G3828">
        <v>25168</v>
      </c>
      <c r="H3828" s="114" t="s">
        <v>3732</v>
      </c>
      <c r="I3828" s="114" t="s">
        <v>658</v>
      </c>
      <c r="L3828">
        <v>307700</v>
      </c>
      <c r="M3828" s="114" t="s">
        <v>4386</v>
      </c>
      <c r="N3828" s="114" t="s">
        <v>678</v>
      </c>
      <c r="V3828" s="114" t="s">
        <v>3800</v>
      </c>
      <c r="W3828">
        <v>25229</v>
      </c>
    </row>
    <row r="3829" spans="7:23" ht="12.75">
      <c r="G3829">
        <v>25169</v>
      </c>
      <c r="H3829" s="114" t="s">
        <v>3733</v>
      </c>
      <c r="I3829" s="114" t="s">
        <v>658</v>
      </c>
      <c r="L3829">
        <v>307701</v>
      </c>
      <c r="M3829" s="114" t="s">
        <v>4387</v>
      </c>
      <c r="N3829" s="114" t="s">
        <v>678</v>
      </c>
      <c r="V3829" s="114" t="s">
        <v>3801</v>
      </c>
      <c r="W3829">
        <v>25230</v>
      </c>
    </row>
    <row r="3830" spans="7:23" ht="12.75">
      <c r="G3830">
        <v>25170</v>
      </c>
      <c r="H3830" s="114" t="s">
        <v>3734</v>
      </c>
      <c r="I3830" s="114" t="s">
        <v>658</v>
      </c>
      <c r="L3830">
        <v>307702</v>
      </c>
      <c r="M3830" s="114" t="s">
        <v>4388</v>
      </c>
      <c r="N3830" s="114" t="s">
        <v>678</v>
      </c>
      <c r="V3830" s="114" t="s">
        <v>3802</v>
      </c>
      <c r="W3830">
        <v>25231</v>
      </c>
    </row>
    <row r="3831" spans="7:23" ht="12.75">
      <c r="G3831">
        <v>25171</v>
      </c>
      <c r="H3831" s="114" t="s">
        <v>3735</v>
      </c>
      <c r="I3831" s="114" t="s">
        <v>658</v>
      </c>
      <c r="L3831">
        <v>307703</v>
      </c>
      <c r="M3831" s="114" t="s">
        <v>5421</v>
      </c>
      <c r="N3831" s="114" t="s">
        <v>678</v>
      </c>
      <c r="V3831" s="114" t="s">
        <v>3803</v>
      </c>
      <c r="W3831">
        <v>25232</v>
      </c>
    </row>
    <row r="3832" spans="7:23" ht="12.75">
      <c r="G3832">
        <v>25172</v>
      </c>
      <c r="H3832" s="114" t="s">
        <v>3736</v>
      </c>
      <c r="I3832" s="114" t="s">
        <v>658</v>
      </c>
      <c r="L3832">
        <v>307704</v>
      </c>
      <c r="M3832" s="114" t="s">
        <v>4391</v>
      </c>
      <c r="N3832" s="114" t="s">
        <v>678</v>
      </c>
      <c r="V3832" s="114" t="s">
        <v>3804</v>
      </c>
      <c r="W3832">
        <v>25233</v>
      </c>
    </row>
    <row r="3833" spans="7:23" ht="12.75">
      <c r="G3833">
        <v>398878</v>
      </c>
      <c r="H3833" s="114" t="s">
        <v>5371</v>
      </c>
      <c r="I3833" s="114" t="s">
        <v>658</v>
      </c>
      <c r="L3833">
        <v>307705</v>
      </c>
      <c r="M3833" s="114" t="s">
        <v>4392</v>
      </c>
      <c r="N3833" s="114" t="s">
        <v>678</v>
      </c>
      <c r="V3833" s="114" t="s">
        <v>3805</v>
      </c>
      <c r="W3833">
        <v>25234</v>
      </c>
    </row>
    <row r="3834" spans="7:23" ht="12.75">
      <c r="G3834">
        <v>25173</v>
      </c>
      <c r="H3834" s="114" t="s">
        <v>3737</v>
      </c>
      <c r="I3834" s="114" t="s">
        <v>658</v>
      </c>
      <c r="L3834">
        <v>307706</v>
      </c>
      <c r="M3834" s="114" t="s">
        <v>4393</v>
      </c>
      <c r="N3834" s="114" t="s">
        <v>678</v>
      </c>
      <c r="V3834" s="114" t="s">
        <v>3806</v>
      </c>
      <c r="W3834">
        <v>25235</v>
      </c>
    </row>
    <row r="3835" spans="7:23" ht="12.75">
      <c r="G3835">
        <v>25174</v>
      </c>
      <c r="H3835" s="114" t="s">
        <v>3738</v>
      </c>
      <c r="I3835" s="114" t="s">
        <v>658</v>
      </c>
      <c r="L3835">
        <v>307707</v>
      </c>
      <c r="M3835" s="114" t="s">
        <v>4394</v>
      </c>
      <c r="N3835" s="114" t="s">
        <v>678</v>
      </c>
      <c r="V3835" s="114" t="s">
        <v>3807</v>
      </c>
      <c r="W3835">
        <v>25236</v>
      </c>
    </row>
    <row r="3836" spans="7:23" ht="12.75">
      <c r="G3836">
        <v>25175</v>
      </c>
      <c r="H3836" s="114" t="s">
        <v>3739</v>
      </c>
      <c r="I3836" s="114" t="s">
        <v>658</v>
      </c>
      <c r="L3836">
        <v>307708</v>
      </c>
      <c r="M3836" s="114" t="s">
        <v>4396</v>
      </c>
      <c r="N3836" s="114" t="s">
        <v>678</v>
      </c>
      <c r="V3836" s="114" t="s">
        <v>3808</v>
      </c>
      <c r="W3836">
        <v>25237</v>
      </c>
    </row>
    <row r="3837" spans="7:23" ht="12.75">
      <c r="G3837">
        <v>25176</v>
      </c>
      <c r="H3837" s="114" t="s">
        <v>3740</v>
      </c>
      <c r="I3837" s="114" t="s">
        <v>658</v>
      </c>
      <c r="L3837">
        <v>307709</v>
      </c>
      <c r="M3837" s="114" t="s">
        <v>4397</v>
      </c>
      <c r="N3837" s="114" t="s">
        <v>678</v>
      </c>
      <c r="V3837" s="114" t="s">
        <v>3809</v>
      </c>
      <c r="W3837">
        <v>25238</v>
      </c>
    </row>
    <row r="3838" spans="7:23" ht="12.75">
      <c r="G3838">
        <v>25177</v>
      </c>
      <c r="H3838" s="114" t="s">
        <v>3741</v>
      </c>
      <c r="I3838" s="114" t="s">
        <v>658</v>
      </c>
      <c r="L3838">
        <v>307710</v>
      </c>
      <c r="M3838" s="114" t="s">
        <v>4398</v>
      </c>
      <c r="N3838" s="114" t="s">
        <v>678</v>
      </c>
      <c r="V3838" s="114" t="s">
        <v>3810</v>
      </c>
      <c r="W3838">
        <v>25239</v>
      </c>
    </row>
    <row r="3839" spans="7:23" ht="12.75">
      <c r="G3839">
        <v>25178</v>
      </c>
      <c r="H3839" s="114" t="s">
        <v>3742</v>
      </c>
      <c r="I3839" s="114" t="s">
        <v>658</v>
      </c>
      <c r="L3839">
        <v>307711</v>
      </c>
      <c r="M3839" s="114" t="s">
        <v>4400</v>
      </c>
      <c r="N3839" s="114" t="s">
        <v>678</v>
      </c>
      <c r="V3839" s="114" t="s">
        <v>3811</v>
      </c>
      <c r="W3839">
        <v>25240</v>
      </c>
    </row>
    <row r="3840" spans="7:23" ht="12.75">
      <c r="G3840">
        <v>25179</v>
      </c>
      <c r="H3840" s="114" t="s">
        <v>3743</v>
      </c>
      <c r="I3840" s="114" t="s">
        <v>658</v>
      </c>
      <c r="L3840">
        <v>307712</v>
      </c>
      <c r="M3840" s="114" t="s">
        <v>4401</v>
      </c>
      <c r="N3840" s="114" t="s">
        <v>678</v>
      </c>
      <c r="V3840" s="114" t="s">
        <v>3812</v>
      </c>
      <c r="W3840">
        <v>25241</v>
      </c>
    </row>
    <row r="3841" spans="7:23" ht="12.75">
      <c r="G3841">
        <v>25180</v>
      </c>
      <c r="H3841" s="114" t="s">
        <v>3744</v>
      </c>
      <c r="I3841" s="114" t="s">
        <v>658</v>
      </c>
      <c r="L3841">
        <v>307713</v>
      </c>
      <c r="M3841" s="114" t="s">
        <v>4402</v>
      </c>
      <c r="N3841" s="114" t="s">
        <v>678</v>
      </c>
      <c r="V3841" s="114" t="s">
        <v>3813</v>
      </c>
      <c r="W3841">
        <v>25242</v>
      </c>
    </row>
    <row r="3842" spans="7:23" ht="12.75">
      <c r="G3842">
        <v>213667</v>
      </c>
      <c r="H3842" s="114" t="s">
        <v>3745</v>
      </c>
      <c r="I3842" s="114" t="s">
        <v>658</v>
      </c>
      <c r="L3842">
        <v>307714</v>
      </c>
      <c r="M3842" s="114" t="s">
        <v>4403</v>
      </c>
      <c r="N3842" s="114" t="s">
        <v>678</v>
      </c>
      <c r="V3842" s="114" t="s">
        <v>3814</v>
      </c>
      <c r="W3842">
        <v>25243</v>
      </c>
    </row>
    <row r="3843" spans="7:23" ht="12.75">
      <c r="G3843">
        <v>55388</v>
      </c>
      <c r="H3843" s="114" t="s">
        <v>3746</v>
      </c>
      <c r="I3843" s="114" t="s">
        <v>658</v>
      </c>
      <c r="L3843">
        <v>307715</v>
      </c>
      <c r="M3843" s="114" t="s">
        <v>4404</v>
      </c>
      <c r="N3843" s="114" t="s">
        <v>678</v>
      </c>
      <c r="V3843" s="114" t="s">
        <v>3815</v>
      </c>
      <c r="W3843">
        <v>25244</v>
      </c>
    </row>
    <row r="3844" spans="7:23" ht="12.75">
      <c r="G3844">
        <v>25181</v>
      </c>
      <c r="H3844" s="114" t="s">
        <v>3747</v>
      </c>
      <c r="I3844" s="114" t="s">
        <v>658</v>
      </c>
      <c r="L3844">
        <v>307716</v>
      </c>
      <c r="M3844" s="114" t="s">
        <v>4405</v>
      </c>
      <c r="N3844" s="114" t="s">
        <v>678</v>
      </c>
      <c r="V3844" s="114" t="s">
        <v>3816</v>
      </c>
      <c r="W3844">
        <v>25245</v>
      </c>
    </row>
    <row r="3845" spans="7:23" ht="12.75">
      <c r="G3845">
        <v>25182</v>
      </c>
      <c r="H3845" s="114" t="s">
        <v>3748</v>
      </c>
      <c r="I3845" s="114" t="s">
        <v>658</v>
      </c>
      <c r="L3845">
        <v>307717</v>
      </c>
      <c r="M3845" s="114" t="s">
        <v>4406</v>
      </c>
      <c r="N3845" s="114" t="s">
        <v>678</v>
      </c>
      <c r="V3845" s="114" t="s">
        <v>3817</v>
      </c>
      <c r="W3845">
        <v>25246</v>
      </c>
    </row>
    <row r="3846" spans="7:23" ht="12.75">
      <c r="G3846">
        <v>25183</v>
      </c>
      <c r="H3846" s="114" t="s">
        <v>3749</v>
      </c>
      <c r="I3846" s="114" t="s">
        <v>658</v>
      </c>
      <c r="L3846">
        <v>307718</v>
      </c>
      <c r="M3846" s="114" t="s">
        <v>4414</v>
      </c>
      <c r="N3846" s="114" t="s">
        <v>678</v>
      </c>
      <c r="V3846" s="114" t="s">
        <v>3818</v>
      </c>
      <c r="W3846">
        <v>25247</v>
      </c>
    </row>
    <row r="3847" spans="7:23" ht="12.75">
      <c r="G3847">
        <v>25184</v>
      </c>
      <c r="H3847" s="114" t="s">
        <v>3750</v>
      </c>
      <c r="I3847" s="114" t="s">
        <v>658</v>
      </c>
      <c r="L3847">
        <v>307720</v>
      </c>
      <c r="M3847" s="114" t="s">
        <v>4589</v>
      </c>
      <c r="N3847" s="114" t="s">
        <v>679</v>
      </c>
      <c r="V3847" s="114" t="s">
        <v>3819</v>
      </c>
      <c r="W3847">
        <v>25248</v>
      </c>
    </row>
    <row r="3848" spans="7:23" ht="12.75">
      <c r="G3848">
        <v>207067</v>
      </c>
      <c r="H3848" s="114" t="s">
        <v>3751</v>
      </c>
      <c r="I3848" s="114" t="s">
        <v>658</v>
      </c>
      <c r="L3848">
        <v>307721</v>
      </c>
      <c r="M3848" s="114" t="s">
        <v>4363</v>
      </c>
      <c r="N3848" s="114" t="s">
        <v>678</v>
      </c>
      <c r="V3848" s="114" t="s">
        <v>3820</v>
      </c>
      <c r="W3848">
        <v>25249</v>
      </c>
    </row>
    <row r="3849" spans="7:23" ht="12.75">
      <c r="G3849">
        <v>199078</v>
      </c>
      <c r="H3849" s="114" t="s">
        <v>3752</v>
      </c>
      <c r="I3849" s="114" t="s">
        <v>658</v>
      </c>
      <c r="L3849">
        <v>307722</v>
      </c>
      <c r="M3849" s="114" t="s">
        <v>4407</v>
      </c>
      <c r="N3849" s="114" t="s">
        <v>678</v>
      </c>
      <c r="V3849" s="114" t="s">
        <v>3821</v>
      </c>
      <c r="W3849">
        <v>25250</v>
      </c>
    </row>
    <row r="3850" spans="7:23" ht="12.75">
      <c r="G3850">
        <v>25185</v>
      </c>
      <c r="H3850" s="114" t="s">
        <v>3753</v>
      </c>
      <c r="I3850" s="114" t="s">
        <v>658</v>
      </c>
      <c r="L3850">
        <v>307723</v>
      </c>
      <c r="M3850" s="114" t="s">
        <v>4408</v>
      </c>
      <c r="N3850" s="114" t="s">
        <v>678</v>
      </c>
      <c r="V3850" s="114" t="s">
        <v>3822</v>
      </c>
      <c r="W3850">
        <v>25251</v>
      </c>
    </row>
    <row r="3851" spans="7:23" ht="12.75">
      <c r="G3851">
        <v>340067</v>
      </c>
      <c r="H3851" s="114" t="s">
        <v>4835</v>
      </c>
      <c r="I3851" s="114" t="s">
        <v>658</v>
      </c>
      <c r="L3851">
        <v>307724</v>
      </c>
      <c r="M3851" s="114" t="s">
        <v>4409</v>
      </c>
      <c r="N3851" s="114" t="s">
        <v>678</v>
      </c>
      <c r="V3851" s="114" t="s">
        <v>3823</v>
      </c>
      <c r="W3851">
        <v>25252</v>
      </c>
    </row>
    <row r="3852" spans="7:23" ht="12.75">
      <c r="G3852">
        <v>207270</v>
      </c>
      <c r="H3852" s="114" t="s">
        <v>3754</v>
      </c>
      <c r="I3852" s="114" t="s">
        <v>658</v>
      </c>
      <c r="L3852">
        <v>307725</v>
      </c>
      <c r="M3852" s="114" t="s">
        <v>4410</v>
      </c>
      <c r="N3852" s="114" t="s">
        <v>678</v>
      </c>
      <c r="V3852" s="114" t="s">
        <v>3824</v>
      </c>
      <c r="W3852">
        <v>25253</v>
      </c>
    </row>
    <row r="3853" spans="7:23" ht="12.75">
      <c r="G3853">
        <v>207266</v>
      </c>
      <c r="H3853" s="114" t="s">
        <v>3755</v>
      </c>
      <c r="I3853" s="114" t="s">
        <v>658</v>
      </c>
      <c r="L3853">
        <v>307726</v>
      </c>
      <c r="M3853" s="114" t="s">
        <v>4412</v>
      </c>
      <c r="N3853" s="114" t="s">
        <v>678</v>
      </c>
      <c r="V3853" s="114" t="s">
        <v>3825</v>
      </c>
      <c r="W3853">
        <v>25254</v>
      </c>
    </row>
    <row r="3854" spans="7:23" ht="12.75">
      <c r="G3854">
        <v>25186</v>
      </c>
      <c r="H3854" s="114" t="s">
        <v>3756</v>
      </c>
      <c r="I3854" s="114" t="s">
        <v>658</v>
      </c>
      <c r="L3854">
        <v>307867</v>
      </c>
      <c r="M3854" s="114" t="s">
        <v>4594</v>
      </c>
      <c r="N3854" s="114" t="s">
        <v>679</v>
      </c>
      <c r="V3854" s="114" t="s">
        <v>3826</v>
      </c>
      <c r="W3854">
        <v>25255</v>
      </c>
    </row>
    <row r="3855" spans="7:23" ht="12.75">
      <c r="G3855">
        <v>362267</v>
      </c>
      <c r="H3855" s="114" t="s">
        <v>5372</v>
      </c>
      <c r="I3855" s="114" t="s">
        <v>658</v>
      </c>
      <c r="L3855">
        <v>307870</v>
      </c>
      <c r="M3855" s="114" t="s">
        <v>4415</v>
      </c>
      <c r="N3855" s="114" t="s">
        <v>678</v>
      </c>
      <c r="V3855" s="114" t="s">
        <v>3827</v>
      </c>
      <c r="W3855">
        <v>25256</v>
      </c>
    </row>
    <row r="3856" spans="7:23" ht="12.75">
      <c r="G3856">
        <v>25187</v>
      </c>
      <c r="H3856" s="114" t="s">
        <v>3757</v>
      </c>
      <c r="I3856" s="114" t="s">
        <v>658</v>
      </c>
      <c r="L3856">
        <v>307871</v>
      </c>
      <c r="M3856" s="114" t="s">
        <v>4416</v>
      </c>
      <c r="N3856" s="114" t="s">
        <v>678</v>
      </c>
      <c r="V3856" s="114" t="s">
        <v>3828</v>
      </c>
      <c r="W3856">
        <v>25257</v>
      </c>
    </row>
    <row r="3857" spans="7:23" ht="12.75">
      <c r="G3857">
        <v>25188</v>
      </c>
      <c r="H3857" s="114" t="s">
        <v>3758</v>
      </c>
      <c r="I3857" s="114" t="s">
        <v>658</v>
      </c>
      <c r="L3857">
        <v>307872</v>
      </c>
      <c r="M3857" s="114" t="s">
        <v>4418</v>
      </c>
      <c r="N3857" s="114" t="s">
        <v>678</v>
      </c>
      <c r="V3857" s="114" t="s">
        <v>3829</v>
      </c>
      <c r="W3857">
        <v>25258</v>
      </c>
    </row>
    <row r="3858" spans="7:23" ht="12.75">
      <c r="G3858">
        <v>25189</v>
      </c>
      <c r="H3858" s="114" t="s">
        <v>3759</v>
      </c>
      <c r="I3858" s="114" t="s">
        <v>658</v>
      </c>
      <c r="L3858">
        <v>307873</v>
      </c>
      <c r="M3858" s="114" t="s">
        <v>4419</v>
      </c>
      <c r="N3858" s="114" t="s">
        <v>678</v>
      </c>
      <c r="V3858" s="114" t="s">
        <v>3830</v>
      </c>
      <c r="W3858">
        <v>25259</v>
      </c>
    </row>
    <row r="3859" spans="7:23" ht="12.75">
      <c r="G3859">
        <v>25190</v>
      </c>
      <c r="H3859" s="114" t="s">
        <v>3760</v>
      </c>
      <c r="I3859" s="114" t="s">
        <v>658</v>
      </c>
      <c r="L3859">
        <v>307874</v>
      </c>
      <c r="M3859" s="114" t="s">
        <v>4420</v>
      </c>
      <c r="N3859" s="114" t="s">
        <v>678</v>
      </c>
      <c r="V3859" s="114" t="s">
        <v>3831</v>
      </c>
      <c r="W3859">
        <v>25260</v>
      </c>
    </row>
    <row r="3860" spans="7:23" ht="12.75">
      <c r="G3860">
        <v>25191</v>
      </c>
      <c r="H3860" s="114" t="s">
        <v>3761</v>
      </c>
      <c r="I3860" s="114" t="s">
        <v>658</v>
      </c>
      <c r="L3860">
        <v>307875</v>
      </c>
      <c r="M3860" s="114" t="s">
        <v>4421</v>
      </c>
      <c r="N3860" s="114" t="s">
        <v>678</v>
      </c>
      <c r="V3860" s="114" t="s">
        <v>3832</v>
      </c>
      <c r="W3860">
        <v>25261</v>
      </c>
    </row>
    <row r="3861" spans="7:23" ht="12.75">
      <c r="G3861">
        <v>204066</v>
      </c>
      <c r="H3861" s="114" t="s">
        <v>3762</v>
      </c>
      <c r="I3861" s="114" t="s">
        <v>658</v>
      </c>
      <c r="L3861">
        <v>307876</v>
      </c>
      <c r="M3861" s="114" t="s">
        <v>4422</v>
      </c>
      <c r="N3861" s="114" t="s">
        <v>678</v>
      </c>
      <c r="V3861" s="114" t="s">
        <v>3833</v>
      </c>
      <c r="W3861">
        <v>25262</v>
      </c>
    </row>
    <row r="3862" spans="7:23" ht="12.75">
      <c r="G3862">
        <v>25192</v>
      </c>
      <c r="H3862" s="114" t="s">
        <v>3763</v>
      </c>
      <c r="I3862" s="114" t="s">
        <v>658</v>
      </c>
      <c r="L3862">
        <v>307877</v>
      </c>
      <c r="M3862" s="114" t="s">
        <v>4423</v>
      </c>
      <c r="N3862" s="114" t="s">
        <v>678</v>
      </c>
      <c r="V3862" s="114" t="s">
        <v>3834</v>
      </c>
      <c r="W3862">
        <v>25263</v>
      </c>
    </row>
    <row r="3863" spans="7:23" ht="12.75">
      <c r="G3863">
        <v>25193</v>
      </c>
      <c r="H3863" s="114" t="s">
        <v>3764</v>
      </c>
      <c r="I3863" s="114" t="s">
        <v>658</v>
      </c>
      <c r="L3863">
        <v>307878</v>
      </c>
      <c r="M3863" s="114" t="s">
        <v>4424</v>
      </c>
      <c r="N3863" s="114" t="s">
        <v>678</v>
      </c>
      <c r="V3863" s="114" t="s">
        <v>3835</v>
      </c>
      <c r="W3863">
        <v>25264</v>
      </c>
    </row>
    <row r="3864" spans="7:23" ht="12.75">
      <c r="G3864">
        <v>25194</v>
      </c>
      <c r="H3864" s="114" t="s">
        <v>3765</v>
      </c>
      <c r="I3864" s="114" t="s">
        <v>658</v>
      </c>
      <c r="L3864">
        <v>307879</v>
      </c>
      <c r="M3864" s="114" t="s">
        <v>4425</v>
      </c>
      <c r="N3864" s="114" t="s">
        <v>678</v>
      </c>
      <c r="V3864" s="114" t="s">
        <v>3836</v>
      </c>
      <c r="W3864">
        <v>25265</v>
      </c>
    </row>
    <row r="3865" spans="7:23" ht="12.75">
      <c r="G3865">
        <v>25195</v>
      </c>
      <c r="H3865" s="114" t="s">
        <v>3766</v>
      </c>
      <c r="I3865" s="114" t="s">
        <v>658</v>
      </c>
      <c r="L3865">
        <v>307880</v>
      </c>
      <c r="M3865" s="114" t="s">
        <v>4426</v>
      </c>
      <c r="N3865" s="114" t="s">
        <v>678</v>
      </c>
      <c r="V3865" s="114" t="s">
        <v>3837</v>
      </c>
      <c r="W3865">
        <v>25266</v>
      </c>
    </row>
    <row r="3866" spans="7:23" ht="12.75">
      <c r="G3866">
        <v>25196</v>
      </c>
      <c r="H3866" s="114" t="s">
        <v>3767</v>
      </c>
      <c r="I3866" s="114" t="s">
        <v>658</v>
      </c>
      <c r="L3866">
        <v>307881</v>
      </c>
      <c r="M3866" s="114" t="s">
        <v>4427</v>
      </c>
      <c r="N3866" s="114" t="s">
        <v>678</v>
      </c>
      <c r="V3866" s="114" t="s">
        <v>3838</v>
      </c>
      <c r="W3866">
        <v>25267</v>
      </c>
    </row>
    <row r="3867" spans="7:23" ht="12.75">
      <c r="G3867">
        <v>25197</v>
      </c>
      <c r="H3867" s="114" t="s">
        <v>3768</v>
      </c>
      <c r="I3867" s="114" t="s">
        <v>658</v>
      </c>
      <c r="L3867">
        <v>307882</v>
      </c>
      <c r="M3867" s="114" t="s">
        <v>4428</v>
      </c>
      <c r="N3867" s="114" t="s">
        <v>678</v>
      </c>
      <c r="V3867" s="114" t="s">
        <v>3839</v>
      </c>
      <c r="W3867">
        <v>25268</v>
      </c>
    </row>
    <row r="3868" spans="7:23" ht="12.75">
      <c r="G3868">
        <v>25198</v>
      </c>
      <c r="H3868" s="114" t="s">
        <v>3769</v>
      </c>
      <c r="I3868" s="114" t="s">
        <v>658</v>
      </c>
      <c r="L3868">
        <v>307883</v>
      </c>
      <c r="M3868" s="114" t="s">
        <v>4429</v>
      </c>
      <c r="N3868" s="114" t="s">
        <v>678</v>
      </c>
      <c r="V3868" s="114" t="s">
        <v>3840</v>
      </c>
      <c r="W3868">
        <v>25269</v>
      </c>
    </row>
    <row r="3869" spans="7:23" ht="12.75">
      <c r="G3869">
        <v>25199</v>
      </c>
      <c r="H3869" s="114" t="s">
        <v>3770</v>
      </c>
      <c r="I3869" s="114" t="s">
        <v>658</v>
      </c>
      <c r="L3869">
        <v>307926</v>
      </c>
      <c r="M3869" s="114" t="s">
        <v>4430</v>
      </c>
      <c r="N3869" s="114" t="s">
        <v>678</v>
      </c>
      <c r="V3869" s="114" t="s">
        <v>3841</v>
      </c>
      <c r="W3869">
        <v>25270</v>
      </c>
    </row>
    <row r="3870" spans="7:23" ht="12.75">
      <c r="G3870">
        <v>25200</v>
      </c>
      <c r="H3870" s="114" t="s">
        <v>3771</v>
      </c>
      <c r="I3870" s="114" t="s">
        <v>658</v>
      </c>
      <c r="L3870">
        <v>308066</v>
      </c>
      <c r="M3870" s="114" t="s">
        <v>4590</v>
      </c>
      <c r="N3870" s="114" t="s">
        <v>679</v>
      </c>
      <c r="V3870" s="114" t="s">
        <v>3842</v>
      </c>
      <c r="W3870">
        <v>25271</v>
      </c>
    </row>
    <row r="3871" spans="7:23" ht="12.75">
      <c r="G3871">
        <v>25201</v>
      </c>
      <c r="H3871" s="114" t="s">
        <v>3772</v>
      </c>
      <c r="I3871" s="114" t="s">
        <v>658</v>
      </c>
      <c r="L3871">
        <v>308069</v>
      </c>
      <c r="M3871" s="114" t="s">
        <v>4433</v>
      </c>
      <c r="N3871" s="114" t="s">
        <v>678</v>
      </c>
      <c r="V3871" s="114" t="s">
        <v>3843</v>
      </c>
      <c r="W3871">
        <v>25272</v>
      </c>
    </row>
    <row r="3872" spans="7:23" ht="12.75">
      <c r="G3872">
        <v>25202</v>
      </c>
      <c r="H3872" s="114" t="s">
        <v>3773</v>
      </c>
      <c r="I3872" s="114" t="s">
        <v>658</v>
      </c>
      <c r="L3872">
        <v>308070</v>
      </c>
      <c r="M3872" s="114" t="s">
        <v>4431</v>
      </c>
      <c r="N3872" s="114" t="s">
        <v>678</v>
      </c>
      <c r="V3872" s="114" t="s">
        <v>3844</v>
      </c>
      <c r="W3872">
        <v>25273</v>
      </c>
    </row>
    <row r="3873" spans="7:23" ht="12.75">
      <c r="G3873">
        <v>25203</v>
      </c>
      <c r="H3873" s="114" t="s">
        <v>3774</v>
      </c>
      <c r="I3873" s="114" t="s">
        <v>658</v>
      </c>
      <c r="L3873">
        <v>308071</v>
      </c>
      <c r="M3873" s="114" t="s">
        <v>4432</v>
      </c>
      <c r="N3873" s="114" t="s">
        <v>678</v>
      </c>
      <c r="V3873" s="114" t="s">
        <v>3845</v>
      </c>
      <c r="W3873">
        <v>25274</v>
      </c>
    </row>
    <row r="3874" spans="7:23" ht="12.75">
      <c r="G3874">
        <v>25204</v>
      </c>
      <c r="H3874" s="114" t="s">
        <v>3775</v>
      </c>
      <c r="I3874" s="114" t="s">
        <v>658</v>
      </c>
      <c r="L3874">
        <v>308073</v>
      </c>
      <c r="M3874" s="114" t="s">
        <v>4437</v>
      </c>
      <c r="N3874" s="114" t="s">
        <v>678</v>
      </c>
      <c r="V3874" s="114" t="s">
        <v>3846</v>
      </c>
      <c r="W3874">
        <v>25275</v>
      </c>
    </row>
    <row r="3875" spans="7:23" ht="12.75">
      <c r="G3875">
        <v>25205</v>
      </c>
      <c r="H3875" s="114" t="s">
        <v>3776</v>
      </c>
      <c r="I3875" s="114" t="s">
        <v>658</v>
      </c>
      <c r="L3875">
        <v>308075</v>
      </c>
      <c r="M3875" s="114" t="s">
        <v>4591</v>
      </c>
      <c r="N3875" s="114" t="s">
        <v>679</v>
      </c>
      <c r="V3875" s="114" t="s">
        <v>3847</v>
      </c>
      <c r="W3875">
        <v>25276</v>
      </c>
    </row>
    <row r="3876" spans="7:23" ht="12.75">
      <c r="G3876">
        <v>25206</v>
      </c>
      <c r="H3876" s="114" t="s">
        <v>3777</v>
      </c>
      <c r="I3876" s="114" t="s">
        <v>658</v>
      </c>
      <c r="L3876">
        <v>308076</v>
      </c>
      <c r="M3876" s="114" t="s">
        <v>4435</v>
      </c>
      <c r="N3876" s="114" t="s">
        <v>678</v>
      </c>
      <c r="V3876" s="114" t="s">
        <v>3848</v>
      </c>
      <c r="W3876">
        <v>25277</v>
      </c>
    </row>
    <row r="3877" spans="7:23" ht="12.75">
      <c r="G3877">
        <v>25207</v>
      </c>
      <c r="H3877" s="114" t="s">
        <v>3778</v>
      </c>
      <c r="I3877" s="114" t="s">
        <v>658</v>
      </c>
      <c r="L3877">
        <v>308077</v>
      </c>
      <c r="M3877" s="114" t="s">
        <v>4436</v>
      </c>
      <c r="N3877" s="114" t="s">
        <v>678</v>
      </c>
      <c r="V3877" s="114" t="s">
        <v>3849</v>
      </c>
      <c r="W3877">
        <v>25278</v>
      </c>
    </row>
    <row r="3878" spans="7:23" ht="12.75">
      <c r="G3878">
        <v>25208</v>
      </c>
      <c r="H3878" s="114" t="s">
        <v>3779</v>
      </c>
      <c r="I3878" s="114" t="s">
        <v>658</v>
      </c>
      <c r="L3878">
        <v>308266</v>
      </c>
      <c r="M3878" s="114" t="s">
        <v>4434</v>
      </c>
      <c r="N3878" s="114" t="s">
        <v>678</v>
      </c>
      <c r="V3878" s="114" t="s">
        <v>3850</v>
      </c>
      <c r="W3878">
        <v>25279</v>
      </c>
    </row>
    <row r="3879" spans="7:23" ht="12.75">
      <c r="G3879">
        <v>25209</v>
      </c>
      <c r="H3879" s="114" t="s">
        <v>3780</v>
      </c>
      <c r="I3879" s="114" t="s">
        <v>658</v>
      </c>
      <c r="L3879">
        <v>308269</v>
      </c>
      <c r="M3879" s="114" t="s">
        <v>4438</v>
      </c>
      <c r="N3879" s="114" t="s">
        <v>678</v>
      </c>
      <c r="V3879" s="114" t="s">
        <v>3851</v>
      </c>
      <c r="W3879">
        <v>25280</v>
      </c>
    </row>
    <row r="3880" spans="7:23" ht="12.75">
      <c r="G3880">
        <v>25210</v>
      </c>
      <c r="H3880" s="114" t="s">
        <v>3781</v>
      </c>
      <c r="I3880" s="114" t="s">
        <v>658</v>
      </c>
      <c r="L3880">
        <v>308270</v>
      </c>
      <c r="M3880" s="114" t="s">
        <v>4439</v>
      </c>
      <c r="N3880" s="114" t="s">
        <v>678</v>
      </c>
      <c r="V3880" s="114" t="s">
        <v>3852</v>
      </c>
      <c r="W3880">
        <v>25281</v>
      </c>
    </row>
    <row r="3881" spans="7:23" ht="12.75">
      <c r="G3881">
        <v>25211</v>
      </c>
      <c r="H3881" s="114" t="s">
        <v>3782</v>
      </c>
      <c r="I3881" s="114" t="s">
        <v>658</v>
      </c>
      <c r="L3881">
        <v>308272</v>
      </c>
      <c r="M3881" s="114" t="s">
        <v>4441</v>
      </c>
      <c r="N3881" s="114" t="s">
        <v>678</v>
      </c>
      <c r="V3881" s="114" t="s">
        <v>3853</v>
      </c>
      <c r="W3881">
        <v>25282</v>
      </c>
    </row>
    <row r="3882" spans="7:23" ht="12.75">
      <c r="G3882">
        <v>25212</v>
      </c>
      <c r="H3882" s="114" t="s">
        <v>3783</v>
      </c>
      <c r="I3882" s="114" t="s">
        <v>658</v>
      </c>
      <c r="L3882">
        <v>308273</v>
      </c>
      <c r="M3882" s="114" t="s">
        <v>4442</v>
      </c>
      <c r="N3882" s="114" t="s">
        <v>678</v>
      </c>
      <c r="V3882" s="114" t="s">
        <v>3854</v>
      </c>
      <c r="W3882">
        <v>25283</v>
      </c>
    </row>
    <row r="3883" spans="7:23" ht="12.75">
      <c r="G3883">
        <v>25213</v>
      </c>
      <c r="H3883" s="114" t="s">
        <v>3784</v>
      </c>
      <c r="I3883" s="114" t="s">
        <v>658</v>
      </c>
      <c r="L3883">
        <v>308275</v>
      </c>
      <c r="M3883" s="114" t="s">
        <v>4448</v>
      </c>
      <c r="N3883" s="114" t="s">
        <v>678</v>
      </c>
      <c r="V3883" s="114" t="s">
        <v>3855</v>
      </c>
      <c r="W3883">
        <v>25284</v>
      </c>
    </row>
    <row r="3884" spans="7:23" ht="12.75">
      <c r="G3884">
        <v>25214</v>
      </c>
      <c r="H3884" s="114" t="s">
        <v>3785</v>
      </c>
      <c r="I3884" s="114" t="s">
        <v>658</v>
      </c>
      <c r="L3884">
        <v>308277</v>
      </c>
      <c r="M3884" s="114" t="s">
        <v>4592</v>
      </c>
      <c r="N3884" s="114" t="s">
        <v>679</v>
      </c>
      <c r="V3884" s="114" t="s">
        <v>3856</v>
      </c>
      <c r="W3884">
        <v>201666</v>
      </c>
    </row>
    <row r="3885" spans="7:23" ht="12.75">
      <c r="G3885">
        <v>25215</v>
      </c>
      <c r="H3885" s="114" t="s">
        <v>3786</v>
      </c>
      <c r="I3885" s="114" t="s">
        <v>658</v>
      </c>
      <c r="L3885">
        <v>308278</v>
      </c>
      <c r="M3885" s="114" t="s">
        <v>4444</v>
      </c>
      <c r="N3885" s="114" t="s">
        <v>678</v>
      </c>
      <c r="V3885" s="114" t="s">
        <v>3857</v>
      </c>
      <c r="W3885">
        <v>25285</v>
      </c>
    </row>
    <row r="3886" spans="7:23" ht="12.75">
      <c r="G3886">
        <v>25216</v>
      </c>
      <c r="H3886" s="114" t="s">
        <v>3787</v>
      </c>
      <c r="I3886" s="114" t="s">
        <v>658</v>
      </c>
      <c r="L3886">
        <v>308279</v>
      </c>
      <c r="M3886" s="114" t="s">
        <v>4445</v>
      </c>
      <c r="N3886" s="114" t="s">
        <v>678</v>
      </c>
      <c r="V3886" s="114" t="s">
        <v>3858</v>
      </c>
      <c r="W3886">
        <v>25286</v>
      </c>
    </row>
    <row r="3887" spans="7:23" ht="12.75">
      <c r="G3887">
        <v>25217</v>
      </c>
      <c r="H3887" s="114" t="s">
        <v>3788</v>
      </c>
      <c r="I3887" s="114" t="s">
        <v>658</v>
      </c>
      <c r="L3887">
        <v>308280</v>
      </c>
      <c r="M3887" s="114" t="s">
        <v>4446</v>
      </c>
      <c r="N3887" s="114" t="s">
        <v>678</v>
      </c>
      <c r="V3887" s="114" t="s">
        <v>3859</v>
      </c>
      <c r="W3887">
        <v>25287</v>
      </c>
    </row>
    <row r="3888" spans="7:23" ht="12.75">
      <c r="G3888">
        <v>25218</v>
      </c>
      <c r="H3888" s="114" t="s">
        <v>3789</v>
      </c>
      <c r="I3888" s="114" t="s">
        <v>658</v>
      </c>
      <c r="L3888">
        <v>308466</v>
      </c>
      <c r="M3888" s="114" t="s">
        <v>4447</v>
      </c>
      <c r="N3888" s="114" t="s">
        <v>678</v>
      </c>
      <c r="V3888" s="114" t="s">
        <v>3860</v>
      </c>
      <c r="W3888">
        <v>25288</v>
      </c>
    </row>
    <row r="3889" spans="7:23" ht="12.75">
      <c r="G3889">
        <v>25219</v>
      </c>
      <c r="H3889" s="114" t="s">
        <v>3790</v>
      </c>
      <c r="I3889" s="114" t="s">
        <v>658</v>
      </c>
      <c r="L3889">
        <v>308468</v>
      </c>
      <c r="M3889" s="114" t="s">
        <v>4449</v>
      </c>
      <c r="N3889" s="114" t="s">
        <v>678</v>
      </c>
      <c r="V3889" s="114" t="s">
        <v>3861</v>
      </c>
      <c r="W3889">
        <v>25289</v>
      </c>
    </row>
    <row r="3890" spans="7:23" ht="12.75">
      <c r="G3890">
        <v>25220</v>
      </c>
      <c r="H3890" s="114" t="s">
        <v>3791</v>
      </c>
      <c r="I3890" s="114" t="s">
        <v>658</v>
      </c>
      <c r="L3890">
        <v>308469</v>
      </c>
      <c r="M3890" s="114" t="s">
        <v>4450</v>
      </c>
      <c r="N3890" s="114" t="s">
        <v>678</v>
      </c>
      <c r="V3890" s="114" t="s">
        <v>3862</v>
      </c>
      <c r="W3890">
        <v>25290</v>
      </c>
    </row>
    <row r="3891" spans="7:23" ht="12.75">
      <c r="G3891">
        <v>25221</v>
      </c>
      <c r="H3891" s="114" t="s">
        <v>3792</v>
      </c>
      <c r="I3891" s="114" t="s">
        <v>658</v>
      </c>
      <c r="L3891">
        <v>308478</v>
      </c>
      <c r="M3891" s="114" t="s">
        <v>4451</v>
      </c>
      <c r="N3891" s="114" t="s">
        <v>678</v>
      </c>
      <c r="V3891" s="114" t="s">
        <v>3863</v>
      </c>
      <c r="W3891">
        <v>25291</v>
      </c>
    </row>
    <row r="3892" spans="7:23" ht="12.75">
      <c r="G3892">
        <v>25222</v>
      </c>
      <c r="H3892" s="114" t="s">
        <v>3793</v>
      </c>
      <c r="I3892" s="114" t="s">
        <v>658</v>
      </c>
      <c r="L3892">
        <v>308479</v>
      </c>
      <c r="M3892" s="114" t="s">
        <v>4593</v>
      </c>
      <c r="N3892" s="114" t="s">
        <v>679</v>
      </c>
      <c r="V3892" s="114" t="s">
        <v>3864</v>
      </c>
      <c r="W3892">
        <v>25292</v>
      </c>
    </row>
    <row r="3893" spans="7:23" ht="12.75">
      <c r="G3893">
        <v>25223</v>
      </c>
      <c r="H3893" s="114" t="s">
        <v>3794</v>
      </c>
      <c r="I3893" s="114" t="s">
        <v>658</v>
      </c>
      <c r="L3893">
        <v>308671</v>
      </c>
      <c r="M3893" s="114" t="s">
        <v>4595</v>
      </c>
      <c r="N3893" s="114" t="s">
        <v>679</v>
      </c>
      <c r="V3893" s="114" t="s">
        <v>3865</v>
      </c>
      <c r="W3893">
        <v>201670</v>
      </c>
    </row>
    <row r="3894" spans="7:23" ht="12.75">
      <c r="G3894">
        <v>25224</v>
      </c>
      <c r="H3894" s="114" t="s">
        <v>3795</v>
      </c>
      <c r="I3894" s="114" t="s">
        <v>658</v>
      </c>
      <c r="L3894">
        <v>308674</v>
      </c>
      <c r="M3894" s="114" t="s">
        <v>4452</v>
      </c>
      <c r="N3894" s="114" t="s">
        <v>678</v>
      </c>
      <c r="V3894" s="114" t="s">
        <v>3866</v>
      </c>
      <c r="W3894">
        <v>25293</v>
      </c>
    </row>
    <row r="3895" spans="7:23" ht="12.75">
      <c r="G3895">
        <v>25225</v>
      </c>
      <c r="H3895" s="114" t="s">
        <v>3796</v>
      </c>
      <c r="I3895" s="114" t="s">
        <v>658</v>
      </c>
      <c r="L3895">
        <v>308675</v>
      </c>
      <c r="M3895" s="114" t="s">
        <v>780</v>
      </c>
      <c r="N3895" s="114" t="s">
        <v>678</v>
      </c>
      <c r="V3895" s="114" t="s">
        <v>3867</v>
      </c>
      <c r="W3895">
        <v>25294</v>
      </c>
    </row>
    <row r="3896" spans="7:23" ht="12.75">
      <c r="G3896">
        <v>25226</v>
      </c>
      <c r="H3896" s="114" t="s">
        <v>3797</v>
      </c>
      <c r="I3896" s="114" t="s">
        <v>658</v>
      </c>
      <c r="L3896">
        <v>308676</v>
      </c>
      <c r="M3896" s="114" t="s">
        <v>781</v>
      </c>
      <c r="N3896" s="114" t="s">
        <v>678</v>
      </c>
      <c r="V3896" s="114" t="s">
        <v>3868</v>
      </c>
      <c r="W3896">
        <v>25295</v>
      </c>
    </row>
    <row r="3897" spans="7:23" ht="12.75">
      <c r="G3897">
        <v>25227</v>
      </c>
      <c r="H3897" s="114" t="s">
        <v>3798</v>
      </c>
      <c r="I3897" s="114" t="s">
        <v>658</v>
      </c>
      <c r="L3897">
        <v>308677</v>
      </c>
      <c r="M3897" s="114" t="s">
        <v>782</v>
      </c>
      <c r="N3897" s="114" t="s">
        <v>678</v>
      </c>
      <c r="V3897" s="114" t="s">
        <v>3869</v>
      </c>
      <c r="W3897">
        <v>201718</v>
      </c>
    </row>
    <row r="3898" spans="7:23" ht="12.75">
      <c r="G3898">
        <v>25228</v>
      </c>
      <c r="H3898" s="114" t="s">
        <v>3799</v>
      </c>
      <c r="I3898" s="114" t="s">
        <v>658</v>
      </c>
      <c r="L3898">
        <v>308678</v>
      </c>
      <c r="M3898" s="114" t="s">
        <v>783</v>
      </c>
      <c r="N3898" s="114" t="s">
        <v>678</v>
      </c>
      <c r="V3898" s="114" t="s">
        <v>3870</v>
      </c>
      <c r="W3898">
        <v>201722</v>
      </c>
    </row>
    <row r="3899" spans="7:23" ht="12.75">
      <c r="G3899">
        <v>25229</v>
      </c>
      <c r="H3899" s="114" t="s">
        <v>3800</v>
      </c>
      <c r="I3899" s="114" t="s">
        <v>658</v>
      </c>
      <c r="L3899">
        <v>308679</v>
      </c>
      <c r="M3899" s="114" t="s">
        <v>784</v>
      </c>
      <c r="N3899" s="114" t="s">
        <v>678</v>
      </c>
      <c r="V3899" s="114" t="s">
        <v>3871</v>
      </c>
      <c r="W3899">
        <v>201710</v>
      </c>
    </row>
    <row r="3900" spans="7:23" ht="12.75">
      <c r="G3900">
        <v>25230</v>
      </c>
      <c r="H3900" s="114" t="s">
        <v>3801</v>
      </c>
      <c r="I3900" s="114" t="s">
        <v>658</v>
      </c>
      <c r="L3900">
        <v>308680</v>
      </c>
      <c r="M3900" s="114" t="s">
        <v>785</v>
      </c>
      <c r="N3900" s="114" t="s">
        <v>678</v>
      </c>
      <c r="V3900" s="114" t="s">
        <v>3872</v>
      </c>
      <c r="W3900">
        <v>201706</v>
      </c>
    </row>
    <row r="3901" spans="7:23" ht="12.75">
      <c r="G3901">
        <v>25231</v>
      </c>
      <c r="H3901" s="114" t="s">
        <v>3802</v>
      </c>
      <c r="I3901" s="114" t="s">
        <v>658</v>
      </c>
      <c r="L3901">
        <v>308681</v>
      </c>
      <c r="M3901" s="114" t="s">
        <v>786</v>
      </c>
      <c r="N3901" s="114" t="s">
        <v>678</v>
      </c>
      <c r="V3901" s="114" t="s">
        <v>3873</v>
      </c>
      <c r="W3901">
        <v>201726</v>
      </c>
    </row>
    <row r="3902" spans="7:23" ht="12.75">
      <c r="G3902">
        <v>25232</v>
      </c>
      <c r="H3902" s="114" t="s">
        <v>3803</v>
      </c>
      <c r="I3902" s="114" t="s">
        <v>658</v>
      </c>
      <c r="L3902">
        <v>308682</v>
      </c>
      <c r="M3902" s="114" t="s">
        <v>787</v>
      </c>
      <c r="N3902" s="114" t="s">
        <v>678</v>
      </c>
      <c r="V3902" s="114" t="s">
        <v>3874</v>
      </c>
      <c r="W3902">
        <v>201730</v>
      </c>
    </row>
    <row r="3903" spans="7:23" ht="12.75">
      <c r="G3903">
        <v>25233</v>
      </c>
      <c r="H3903" s="114" t="s">
        <v>3804</v>
      </c>
      <c r="I3903" s="114" t="s">
        <v>658</v>
      </c>
      <c r="L3903">
        <v>308683</v>
      </c>
      <c r="M3903" s="114" t="s">
        <v>788</v>
      </c>
      <c r="N3903" s="114" t="s">
        <v>678</v>
      </c>
      <c r="V3903" s="114" t="s">
        <v>3875</v>
      </c>
      <c r="W3903">
        <v>201702</v>
      </c>
    </row>
    <row r="3904" spans="7:23" ht="12.75">
      <c r="G3904">
        <v>25234</v>
      </c>
      <c r="H3904" s="114" t="s">
        <v>3805</v>
      </c>
      <c r="I3904" s="114" t="s">
        <v>658</v>
      </c>
      <c r="L3904">
        <v>308688</v>
      </c>
      <c r="M3904" s="114" t="s">
        <v>4453</v>
      </c>
      <c r="N3904" s="114" t="s">
        <v>678</v>
      </c>
      <c r="V3904" s="114" t="s">
        <v>3876</v>
      </c>
      <c r="W3904">
        <v>201698</v>
      </c>
    </row>
    <row r="3905" spans="7:23" ht="12.75">
      <c r="G3905">
        <v>25235</v>
      </c>
      <c r="H3905" s="114" t="s">
        <v>3806</v>
      </c>
      <c r="I3905" s="114" t="s">
        <v>658</v>
      </c>
      <c r="L3905">
        <v>308691</v>
      </c>
      <c r="M3905" s="114" t="s">
        <v>4455</v>
      </c>
      <c r="N3905" s="114" t="s">
        <v>678</v>
      </c>
      <c r="V3905" s="114" t="s">
        <v>3877</v>
      </c>
      <c r="W3905">
        <v>201694</v>
      </c>
    </row>
    <row r="3906" spans="7:23" ht="12.75">
      <c r="G3906">
        <v>25236</v>
      </c>
      <c r="H3906" s="114" t="s">
        <v>3807</v>
      </c>
      <c r="I3906" s="114" t="s">
        <v>658</v>
      </c>
      <c r="L3906">
        <v>308692</v>
      </c>
      <c r="M3906" s="114" t="s">
        <v>4454</v>
      </c>
      <c r="N3906" s="114" t="s">
        <v>678</v>
      </c>
      <c r="V3906" s="114" t="s">
        <v>3878</v>
      </c>
      <c r="W3906">
        <v>201690</v>
      </c>
    </row>
    <row r="3907" spans="7:23" ht="12.75">
      <c r="G3907">
        <v>25237</v>
      </c>
      <c r="H3907" s="114" t="s">
        <v>3808</v>
      </c>
      <c r="I3907" s="114" t="s">
        <v>658</v>
      </c>
      <c r="L3907">
        <v>308697</v>
      </c>
      <c r="M3907" s="114" t="s">
        <v>4456</v>
      </c>
      <c r="N3907" s="114" t="s">
        <v>678</v>
      </c>
      <c r="V3907" s="114" t="s">
        <v>3879</v>
      </c>
      <c r="W3907">
        <v>201686</v>
      </c>
    </row>
    <row r="3908" spans="7:23" ht="12.75">
      <c r="G3908">
        <v>25238</v>
      </c>
      <c r="H3908" s="114" t="s">
        <v>3809</v>
      </c>
      <c r="I3908" s="114" t="s">
        <v>658</v>
      </c>
      <c r="L3908">
        <v>308699</v>
      </c>
      <c r="M3908" s="114" t="s">
        <v>4596</v>
      </c>
      <c r="N3908" s="114" t="s">
        <v>679</v>
      </c>
      <c r="V3908" s="114" t="s">
        <v>3880</v>
      </c>
      <c r="W3908">
        <v>201682</v>
      </c>
    </row>
    <row r="3909" spans="7:23" ht="12.75">
      <c r="G3909">
        <v>25239</v>
      </c>
      <c r="H3909" s="114" t="s">
        <v>3810</v>
      </c>
      <c r="I3909" s="114" t="s">
        <v>658</v>
      </c>
      <c r="L3909">
        <v>308700</v>
      </c>
      <c r="M3909" s="114" t="s">
        <v>4597</v>
      </c>
      <c r="N3909" s="114" t="s">
        <v>679</v>
      </c>
      <c r="V3909" s="114" t="s">
        <v>3881</v>
      </c>
      <c r="W3909">
        <v>201678</v>
      </c>
    </row>
    <row r="3910" spans="7:23" ht="12.75">
      <c r="G3910">
        <v>25240</v>
      </c>
      <c r="H3910" s="114" t="s">
        <v>3811</v>
      </c>
      <c r="I3910" s="114" t="s">
        <v>658</v>
      </c>
      <c r="L3910">
        <v>308869</v>
      </c>
      <c r="M3910" s="114" t="s">
        <v>4598</v>
      </c>
      <c r="N3910" s="114" t="s">
        <v>679</v>
      </c>
      <c r="V3910" s="114" t="s">
        <v>3882</v>
      </c>
      <c r="W3910">
        <v>201674</v>
      </c>
    </row>
    <row r="3911" spans="7:23" ht="12.75">
      <c r="G3911">
        <v>25241</v>
      </c>
      <c r="H3911" s="114" t="s">
        <v>3812</v>
      </c>
      <c r="I3911" s="114" t="s">
        <v>658</v>
      </c>
      <c r="L3911">
        <v>308870</v>
      </c>
      <c r="M3911" s="114" t="s">
        <v>4599</v>
      </c>
      <c r="N3911" s="114" t="s">
        <v>679</v>
      </c>
      <c r="V3911" s="114" t="s">
        <v>3883</v>
      </c>
      <c r="W3911">
        <v>217071</v>
      </c>
    </row>
    <row r="3912" spans="7:23" ht="12.75">
      <c r="G3912">
        <v>25242</v>
      </c>
      <c r="H3912" s="114" t="s">
        <v>3813</v>
      </c>
      <c r="I3912" s="114" t="s">
        <v>658</v>
      </c>
      <c r="L3912">
        <v>308871</v>
      </c>
      <c r="M3912" s="114" t="s">
        <v>4610</v>
      </c>
      <c r="N3912" s="114" t="s">
        <v>679</v>
      </c>
      <c r="V3912" s="114" t="s">
        <v>3884</v>
      </c>
      <c r="W3912">
        <v>217668</v>
      </c>
    </row>
    <row r="3913" spans="7:23" ht="12.75">
      <c r="G3913">
        <v>25243</v>
      </c>
      <c r="H3913" s="114" t="s">
        <v>3814</v>
      </c>
      <c r="I3913" s="114" t="s">
        <v>658</v>
      </c>
      <c r="L3913">
        <v>308874</v>
      </c>
      <c r="M3913" s="114" t="s">
        <v>800</v>
      </c>
      <c r="N3913" s="114" t="s">
        <v>678</v>
      </c>
      <c r="V3913" s="114" t="s">
        <v>3885</v>
      </c>
      <c r="W3913">
        <v>220502</v>
      </c>
    </row>
    <row r="3914" spans="7:23" ht="12.75">
      <c r="G3914">
        <v>25244</v>
      </c>
      <c r="H3914" s="114" t="s">
        <v>3815</v>
      </c>
      <c r="I3914" s="114" t="s">
        <v>658</v>
      </c>
      <c r="L3914">
        <v>308875</v>
      </c>
      <c r="M3914" s="114" t="s">
        <v>801</v>
      </c>
      <c r="N3914" s="114" t="s">
        <v>678</v>
      </c>
      <c r="V3914" s="114" t="s">
        <v>3886</v>
      </c>
      <c r="W3914">
        <v>225070</v>
      </c>
    </row>
    <row r="3915" spans="7:23" ht="12.75">
      <c r="G3915">
        <v>25245</v>
      </c>
      <c r="H3915" s="114" t="s">
        <v>3816</v>
      </c>
      <c r="I3915" s="114" t="s">
        <v>658</v>
      </c>
      <c r="L3915">
        <v>308876</v>
      </c>
      <c r="M3915" s="114" t="s">
        <v>4457</v>
      </c>
      <c r="N3915" s="114" t="s">
        <v>678</v>
      </c>
      <c r="V3915" s="114" t="s">
        <v>3887</v>
      </c>
      <c r="W3915">
        <v>225074</v>
      </c>
    </row>
    <row r="3916" spans="7:23" ht="12.75">
      <c r="G3916">
        <v>25246</v>
      </c>
      <c r="H3916" s="114" t="s">
        <v>3817</v>
      </c>
      <c r="I3916" s="114" t="s">
        <v>658</v>
      </c>
      <c r="L3916">
        <v>308879</v>
      </c>
      <c r="M3916" s="114" t="s">
        <v>805</v>
      </c>
      <c r="N3916" s="114" t="s">
        <v>678</v>
      </c>
      <c r="V3916" s="114" t="s">
        <v>3888</v>
      </c>
      <c r="W3916">
        <v>232697</v>
      </c>
    </row>
    <row r="3917" spans="7:23" ht="12.75">
      <c r="G3917">
        <v>25247</v>
      </c>
      <c r="H3917" s="114" t="s">
        <v>3818</v>
      </c>
      <c r="I3917" s="114" t="s">
        <v>658</v>
      </c>
      <c r="L3917">
        <v>308880</v>
      </c>
      <c r="M3917" s="114" t="s">
        <v>806</v>
      </c>
      <c r="N3917" s="114" t="s">
        <v>678</v>
      </c>
      <c r="V3917" s="114" t="s">
        <v>3889</v>
      </c>
      <c r="W3917">
        <v>272268</v>
      </c>
    </row>
    <row r="3918" spans="7:23" ht="12.75">
      <c r="G3918">
        <v>25248</v>
      </c>
      <c r="H3918" s="114" t="s">
        <v>3819</v>
      </c>
      <c r="I3918" s="114" t="s">
        <v>658</v>
      </c>
      <c r="L3918">
        <v>308881</v>
      </c>
      <c r="M3918" s="114" t="s">
        <v>4460</v>
      </c>
      <c r="N3918" s="114" t="s">
        <v>678</v>
      </c>
      <c r="V3918" s="114" t="s">
        <v>3890</v>
      </c>
      <c r="W3918">
        <v>284667</v>
      </c>
    </row>
    <row r="3919" spans="7:23" ht="12.75">
      <c r="G3919">
        <v>25249</v>
      </c>
      <c r="H3919" s="114" t="s">
        <v>3820</v>
      </c>
      <c r="I3919" s="114" t="s">
        <v>658</v>
      </c>
      <c r="L3919">
        <v>308883</v>
      </c>
      <c r="M3919" s="114" t="s">
        <v>802</v>
      </c>
      <c r="N3919" s="114" t="s">
        <v>678</v>
      </c>
      <c r="V3919" s="114" t="s">
        <v>3891</v>
      </c>
      <c r="W3919">
        <v>286867</v>
      </c>
    </row>
    <row r="3920" spans="7:23" ht="12.75">
      <c r="G3920">
        <v>25250</v>
      </c>
      <c r="H3920" s="114" t="s">
        <v>3821</v>
      </c>
      <c r="I3920" s="114" t="s">
        <v>658</v>
      </c>
      <c r="L3920">
        <v>308884</v>
      </c>
      <c r="M3920" s="114" t="s">
        <v>807</v>
      </c>
      <c r="N3920" s="114" t="s">
        <v>678</v>
      </c>
      <c r="V3920" s="114" t="s">
        <v>3892</v>
      </c>
      <c r="W3920">
        <v>292869</v>
      </c>
    </row>
    <row r="3921" spans="7:23" ht="12.75">
      <c r="G3921">
        <v>25251</v>
      </c>
      <c r="H3921" s="114" t="s">
        <v>3822</v>
      </c>
      <c r="I3921" s="114" t="s">
        <v>658</v>
      </c>
      <c r="L3921">
        <v>308885</v>
      </c>
      <c r="M3921" s="114" t="s">
        <v>808</v>
      </c>
      <c r="N3921" s="114" t="s">
        <v>678</v>
      </c>
      <c r="V3921" s="114" t="s">
        <v>4836</v>
      </c>
      <c r="W3921">
        <v>349467</v>
      </c>
    </row>
    <row r="3922" spans="7:23" ht="12.75">
      <c r="G3922">
        <v>25252</v>
      </c>
      <c r="H3922" s="114" t="s">
        <v>3823</v>
      </c>
      <c r="I3922" s="114" t="s">
        <v>658</v>
      </c>
      <c r="L3922">
        <v>308886</v>
      </c>
      <c r="M3922" s="114" t="s">
        <v>810</v>
      </c>
      <c r="N3922" s="114" t="s">
        <v>678</v>
      </c>
      <c r="V3922" s="114" t="s">
        <v>5373</v>
      </c>
      <c r="W3922">
        <v>364071</v>
      </c>
    </row>
    <row r="3923" spans="7:23" ht="12.75">
      <c r="G3923">
        <v>25253</v>
      </c>
      <c r="H3923" s="114" t="s">
        <v>3824</v>
      </c>
      <c r="I3923" s="114" t="s">
        <v>658</v>
      </c>
      <c r="L3923">
        <v>309067</v>
      </c>
      <c r="M3923" s="114" t="s">
        <v>803</v>
      </c>
      <c r="N3923" s="114" t="s">
        <v>678</v>
      </c>
      <c r="V3923" s="114" t="s">
        <v>5374</v>
      </c>
      <c r="W3923">
        <v>402481</v>
      </c>
    </row>
    <row r="3924" spans="7:23" ht="12.75">
      <c r="G3924">
        <v>25254</v>
      </c>
      <c r="H3924" s="114" t="s">
        <v>3825</v>
      </c>
      <c r="I3924" s="114" t="s">
        <v>658</v>
      </c>
      <c r="L3924">
        <v>309068</v>
      </c>
      <c r="M3924" s="114" t="s">
        <v>804</v>
      </c>
      <c r="N3924" s="114" t="s">
        <v>678</v>
      </c>
      <c r="V3924" s="114" t="s">
        <v>5375</v>
      </c>
      <c r="W3924">
        <v>403867</v>
      </c>
    </row>
    <row r="3925" spans="7:23" ht="12.75">
      <c r="G3925">
        <v>25255</v>
      </c>
      <c r="H3925" s="114" t="s">
        <v>3826</v>
      </c>
      <c r="I3925" s="114" t="s">
        <v>658</v>
      </c>
      <c r="L3925">
        <v>309069</v>
      </c>
      <c r="M3925" s="114" t="s">
        <v>4461</v>
      </c>
      <c r="N3925" s="114" t="s">
        <v>678</v>
      </c>
      <c r="V3925" s="114" t="s">
        <v>5376</v>
      </c>
      <c r="W3925">
        <v>407467</v>
      </c>
    </row>
    <row r="3926" spans="7:23" ht="12.75">
      <c r="G3926">
        <v>25256</v>
      </c>
      <c r="H3926" s="114" t="s">
        <v>3827</v>
      </c>
      <c r="I3926" s="114" t="s">
        <v>658</v>
      </c>
      <c r="L3926">
        <v>309070</v>
      </c>
      <c r="M3926" s="114" t="s">
        <v>815</v>
      </c>
      <c r="N3926" s="114" t="s">
        <v>678</v>
      </c>
      <c r="V3926" s="114" t="s">
        <v>5377</v>
      </c>
      <c r="W3926">
        <v>408882</v>
      </c>
    </row>
    <row r="3927" spans="7:23" ht="12.75">
      <c r="G3927">
        <v>25257</v>
      </c>
      <c r="H3927" s="114" t="s">
        <v>3828</v>
      </c>
      <c r="I3927" s="114" t="s">
        <v>658</v>
      </c>
      <c r="L3927">
        <v>309071</v>
      </c>
      <c r="M3927" s="114" t="s">
        <v>816</v>
      </c>
      <c r="N3927" s="114" t="s">
        <v>678</v>
      </c>
      <c r="V3927" s="114" t="s">
        <v>5378</v>
      </c>
      <c r="W3927">
        <v>408878</v>
      </c>
    </row>
    <row r="3928" spans="7:23" ht="12.75">
      <c r="G3928">
        <v>25258</v>
      </c>
      <c r="H3928" s="114" t="s">
        <v>3829</v>
      </c>
      <c r="I3928" s="114" t="s">
        <v>658</v>
      </c>
      <c r="L3928">
        <v>309072</v>
      </c>
      <c r="M3928" s="114" t="s">
        <v>4463</v>
      </c>
      <c r="N3928" s="114" t="s">
        <v>678</v>
      </c>
      <c r="V3928" s="114" t="s">
        <v>5379</v>
      </c>
      <c r="W3928">
        <v>421070</v>
      </c>
    </row>
    <row r="3929" spans="7:23" ht="12.75">
      <c r="G3929">
        <v>25259</v>
      </c>
      <c r="H3929" s="114" t="s">
        <v>3830</v>
      </c>
      <c r="I3929" s="114" t="s">
        <v>658</v>
      </c>
      <c r="L3929">
        <v>309073</v>
      </c>
      <c r="M3929" s="114" t="s">
        <v>817</v>
      </c>
      <c r="N3929" s="114" t="s">
        <v>678</v>
      </c>
      <c r="V3929" s="114" t="s">
        <v>5380</v>
      </c>
      <c r="W3929">
        <v>421066</v>
      </c>
    </row>
    <row r="3930" spans="7:23" ht="12.75">
      <c r="G3930">
        <v>25260</v>
      </c>
      <c r="H3930" s="114" t="s">
        <v>3831</v>
      </c>
      <c r="I3930" s="114" t="s">
        <v>658</v>
      </c>
      <c r="L3930">
        <v>309074</v>
      </c>
      <c r="M3930" s="114" t="s">
        <v>4600</v>
      </c>
      <c r="N3930" s="114" t="s">
        <v>679</v>
      </c>
      <c r="V3930" s="114" t="s">
        <v>3893</v>
      </c>
      <c r="W3930">
        <v>58527</v>
      </c>
    </row>
    <row r="3931" spans="7:23" ht="12.75">
      <c r="G3931">
        <v>25261</v>
      </c>
      <c r="H3931" s="114" t="s">
        <v>3832</v>
      </c>
      <c r="I3931" s="114" t="s">
        <v>658</v>
      </c>
      <c r="L3931">
        <v>309267</v>
      </c>
      <c r="M3931" s="114" t="s">
        <v>4464</v>
      </c>
      <c r="N3931" s="114" t="s">
        <v>678</v>
      </c>
      <c r="V3931" s="114" t="s">
        <v>3894</v>
      </c>
      <c r="W3931">
        <v>58525</v>
      </c>
    </row>
    <row r="3932" spans="7:23" ht="12.75">
      <c r="G3932">
        <v>25262</v>
      </c>
      <c r="H3932" s="114" t="s">
        <v>3833</v>
      </c>
      <c r="I3932" s="114" t="s">
        <v>658</v>
      </c>
      <c r="L3932">
        <v>309268</v>
      </c>
      <c r="M3932" s="114" t="s">
        <v>4465</v>
      </c>
      <c r="N3932" s="114" t="s">
        <v>678</v>
      </c>
      <c r="V3932" s="114" t="s">
        <v>1974</v>
      </c>
      <c r="W3932">
        <v>58531</v>
      </c>
    </row>
    <row r="3933" spans="7:23" ht="12.75">
      <c r="G3933">
        <v>25263</v>
      </c>
      <c r="H3933" s="114" t="s">
        <v>3834</v>
      </c>
      <c r="I3933" s="114" t="s">
        <v>658</v>
      </c>
      <c r="L3933">
        <v>309273</v>
      </c>
      <c r="M3933" s="114" t="s">
        <v>4466</v>
      </c>
      <c r="N3933" s="114" t="s">
        <v>678</v>
      </c>
      <c r="V3933" s="114" t="s">
        <v>3895</v>
      </c>
      <c r="W3933">
        <v>66667</v>
      </c>
    </row>
    <row r="3934" spans="7:23" ht="12.75">
      <c r="G3934">
        <v>25264</v>
      </c>
      <c r="H3934" s="114" t="s">
        <v>3835</v>
      </c>
      <c r="I3934" s="114" t="s">
        <v>658</v>
      </c>
      <c r="L3934">
        <v>309274</v>
      </c>
      <c r="M3934" s="114" t="s">
        <v>4601</v>
      </c>
      <c r="N3934" s="114" t="s">
        <v>679</v>
      </c>
      <c r="V3934" s="114" t="s">
        <v>3896</v>
      </c>
      <c r="W3934">
        <v>197679</v>
      </c>
    </row>
    <row r="3935" spans="7:23" ht="12.75">
      <c r="G3935">
        <v>25265</v>
      </c>
      <c r="H3935" s="114" t="s">
        <v>3836</v>
      </c>
      <c r="I3935" s="114" t="s">
        <v>658</v>
      </c>
      <c r="L3935">
        <v>309467</v>
      </c>
      <c r="M3935" s="114" t="s">
        <v>4467</v>
      </c>
      <c r="N3935" s="114" t="s">
        <v>678</v>
      </c>
      <c r="V3935" s="114" t="s">
        <v>3897</v>
      </c>
      <c r="W3935">
        <v>178671</v>
      </c>
    </row>
    <row r="3936" spans="7:23" ht="12.75">
      <c r="G3936">
        <v>25266</v>
      </c>
      <c r="H3936" s="114" t="s">
        <v>3837</v>
      </c>
      <c r="I3936" s="114" t="s">
        <v>658</v>
      </c>
      <c r="L3936">
        <v>309468</v>
      </c>
      <c r="M3936" s="114" t="s">
        <v>4468</v>
      </c>
      <c r="N3936" s="114" t="s">
        <v>678</v>
      </c>
      <c r="V3936" s="114" t="s">
        <v>1978</v>
      </c>
      <c r="W3936">
        <v>198680</v>
      </c>
    </row>
    <row r="3937" spans="7:23" ht="12.75">
      <c r="G3937">
        <v>25267</v>
      </c>
      <c r="H3937" s="114" t="s">
        <v>3838</v>
      </c>
      <c r="I3937" s="114" t="s">
        <v>658</v>
      </c>
      <c r="L3937">
        <v>309469</v>
      </c>
      <c r="M3937" s="114" t="s">
        <v>4470</v>
      </c>
      <c r="N3937" s="114" t="s">
        <v>678</v>
      </c>
      <c r="V3937" s="114" t="s">
        <v>3898</v>
      </c>
      <c r="W3937">
        <v>198676</v>
      </c>
    </row>
    <row r="3938" spans="7:23" ht="12.75">
      <c r="G3938">
        <v>25268</v>
      </c>
      <c r="H3938" s="114" t="s">
        <v>3839</v>
      </c>
      <c r="I3938" s="114" t="s">
        <v>658</v>
      </c>
      <c r="L3938">
        <v>309470</v>
      </c>
      <c r="M3938" s="114" t="s">
        <v>4602</v>
      </c>
      <c r="N3938" s="114" t="s">
        <v>679</v>
      </c>
      <c r="V3938" s="114" t="s">
        <v>3899</v>
      </c>
      <c r="W3938">
        <v>178667</v>
      </c>
    </row>
    <row r="3939" spans="7:23" ht="12.75">
      <c r="G3939">
        <v>25269</v>
      </c>
      <c r="H3939" s="114" t="s">
        <v>3840</v>
      </c>
      <c r="I3939" s="114" t="s">
        <v>658</v>
      </c>
      <c r="L3939">
        <v>309471</v>
      </c>
      <c r="M3939" s="114" t="s">
        <v>4469</v>
      </c>
      <c r="N3939" s="114" t="s">
        <v>678</v>
      </c>
      <c r="V3939" s="114" t="s">
        <v>3900</v>
      </c>
      <c r="W3939">
        <v>181294</v>
      </c>
    </row>
    <row r="3940" spans="7:23" ht="12.75">
      <c r="G3940">
        <v>25270</v>
      </c>
      <c r="H3940" s="114" t="s">
        <v>3841</v>
      </c>
      <c r="I3940" s="114" t="s">
        <v>658</v>
      </c>
      <c r="L3940">
        <v>309473</v>
      </c>
      <c r="M3940" s="114" t="s">
        <v>4471</v>
      </c>
      <c r="N3940" s="114" t="s">
        <v>678</v>
      </c>
      <c r="V3940" s="114" t="s">
        <v>3901</v>
      </c>
      <c r="W3940">
        <v>181290</v>
      </c>
    </row>
    <row r="3941" spans="7:23" ht="12.75">
      <c r="G3941">
        <v>25271</v>
      </c>
      <c r="H3941" s="114" t="s">
        <v>3842</v>
      </c>
      <c r="I3941" s="114" t="s">
        <v>658</v>
      </c>
      <c r="L3941">
        <v>309474</v>
      </c>
      <c r="M3941" s="114" t="s">
        <v>4472</v>
      </c>
      <c r="N3941" s="114" t="s">
        <v>678</v>
      </c>
      <c r="V3941" s="114" t="s">
        <v>3902</v>
      </c>
      <c r="W3941">
        <v>181286</v>
      </c>
    </row>
    <row r="3942" spans="7:23" ht="12.75">
      <c r="G3942">
        <v>25272</v>
      </c>
      <c r="H3942" s="114" t="s">
        <v>3843</v>
      </c>
      <c r="I3942" s="114" t="s">
        <v>658</v>
      </c>
      <c r="L3942">
        <v>309475</v>
      </c>
      <c r="M3942" s="114" t="s">
        <v>4473</v>
      </c>
      <c r="N3942" s="114" t="s">
        <v>678</v>
      </c>
      <c r="V3942" s="114" t="s">
        <v>3903</v>
      </c>
      <c r="W3942">
        <v>181282</v>
      </c>
    </row>
    <row r="3943" spans="7:14" ht="12.75">
      <c r="G3943">
        <v>25273</v>
      </c>
      <c r="H3943" s="114" t="s">
        <v>3844</v>
      </c>
      <c r="I3943" s="114" t="s">
        <v>658</v>
      </c>
      <c r="L3943">
        <v>309476</v>
      </c>
      <c r="M3943" s="114" t="s">
        <v>4474</v>
      </c>
      <c r="N3943" s="114" t="s">
        <v>678</v>
      </c>
    </row>
    <row r="3944" spans="7:14" ht="12.75">
      <c r="G3944">
        <v>25274</v>
      </c>
      <c r="H3944" s="114" t="s">
        <v>3845</v>
      </c>
      <c r="I3944" s="114" t="s">
        <v>658</v>
      </c>
      <c r="L3944">
        <v>309477</v>
      </c>
      <c r="M3944" s="114" t="s">
        <v>4475</v>
      </c>
      <c r="N3944" s="114" t="s">
        <v>678</v>
      </c>
    </row>
    <row r="3945" spans="7:23" ht="12.75">
      <c r="G3945">
        <v>25275</v>
      </c>
      <c r="H3945" s="114" t="s">
        <v>3846</v>
      </c>
      <c r="I3945" s="114" t="s">
        <v>658</v>
      </c>
      <c r="L3945">
        <v>309478</v>
      </c>
      <c r="M3945" s="114" t="s">
        <v>4476</v>
      </c>
      <c r="N3945" s="114" t="s">
        <v>678</v>
      </c>
      <c r="V3945" s="114" t="s">
        <v>3904</v>
      </c>
      <c r="W3945">
        <v>311468</v>
      </c>
    </row>
    <row r="3946" spans="7:23" ht="12.75">
      <c r="G3946">
        <v>25276</v>
      </c>
      <c r="H3946" s="114" t="s">
        <v>3847</v>
      </c>
      <c r="I3946" s="114" t="s">
        <v>658</v>
      </c>
      <c r="L3946">
        <v>309479</v>
      </c>
      <c r="M3946" s="114" t="s">
        <v>4502</v>
      </c>
      <c r="N3946" s="114" t="s">
        <v>678</v>
      </c>
      <c r="V3946" s="114" t="s">
        <v>3905</v>
      </c>
      <c r="W3946">
        <v>314868</v>
      </c>
    </row>
    <row r="3947" spans="7:23" ht="12.75">
      <c r="G3947">
        <v>25277</v>
      </c>
      <c r="H3947" s="114" t="s">
        <v>3848</v>
      </c>
      <c r="I3947" s="114" t="s">
        <v>658</v>
      </c>
      <c r="L3947">
        <v>309480</v>
      </c>
      <c r="M3947" s="114" t="s">
        <v>4603</v>
      </c>
      <c r="N3947" s="114" t="s">
        <v>679</v>
      </c>
      <c r="V3947" s="114" t="s">
        <v>3906</v>
      </c>
      <c r="W3947">
        <v>317277</v>
      </c>
    </row>
    <row r="3948" spans="7:23" ht="12.75">
      <c r="G3948">
        <v>25278</v>
      </c>
      <c r="H3948" s="114" t="s">
        <v>3849</v>
      </c>
      <c r="I3948" s="114" t="s">
        <v>658</v>
      </c>
      <c r="L3948">
        <v>309481</v>
      </c>
      <c r="M3948" s="114" t="s">
        <v>4477</v>
      </c>
      <c r="N3948" s="114" t="s">
        <v>678</v>
      </c>
      <c r="V3948" s="114" t="s">
        <v>3908</v>
      </c>
      <c r="W3948">
        <v>314869</v>
      </c>
    </row>
    <row r="3949" spans="7:23" ht="12.75">
      <c r="G3949">
        <v>25279</v>
      </c>
      <c r="H3949" s="114" t="s">
        <v>3850</v>
      </c>
      <c r="I3949" s="114" t="s">
        <v>658</v>
      </c>
      <c r="L3949">
        <v>309482</v>
      </c>
      <c r="M3949" s="114" t="s">
        <v>4478</v>
      </c>
      <c r="N3949" s="114" t="s">
        <v>678</v>
      </c>
      <c r="V3949" s="114" t="s">
        <v>3909</v>
      </c>
      <c r="W3949">
        <v>314870</v>
      </c>
    </row>
    <row r="3950" spans="7:23" ht="12.75">
      <c r="G3950">
        <v>25280</v>
      </c>
      <c r="H3950" s="114" t="s">
        <v>3851</v>
      </c>
      <c r="I3950" s="114" t="s">
        <v>658</v>
      </c>
      <c r="L3950">
        <v>309483</v>
      </c>
      <c r="M3950" s="114" t="s">
        <v>4479</v>
      </c>
      <c r="N3950" s="114" t="s">
        <v>678</v>
      </c>
      <c r="V3950" s="114" t="s">
        <v>3910</v>
      </c>
      <c r="W3950">
        <v>314871</v>
      </c>
    </row>
    <row r="3951" spans="7:23" ht="12.75">
      <c r="G3951">
        <v>25281</v>
      </c>
      <c r="H3951" s="114" t="s">
        <v>3852</v>
      </c>
      <c r="I3951" s="114" t="s">
        <v>658</v>
      </c>
      <c r="L3951">
        <v>309484</v>
      </c>
      <c r="M3951" s="114" t="s">
        <v>4480</v>
      </c>
      <c r="N3951" s="114" t="s">
        <v>678</v>
      </c>
      <c r="V3951" s="114" t="s">
        <v>3911</v>
      </c>
      <c r="W3951">
        <v>317671</v>
      </c>
    </row>
    <row r="3952" spans="7:23" ht="12.75">
      <c r="G3952">
        <v>25282</v>
      </c>
      <c r="H3952" s="114" t="s">
        <v>3853</v>
      </c>
      <c r="I3952" s="114" t="s">
        <v>658</v>
      </c>
      <c r="L3952">
        <v>309485</v>
      </c>
      <c r="M3952" s="114" t="s">
        <v>4481</v>
      </c>
      <c r="N3952" s="114" t="s">
        <v>678</v>
      </c>
      <c r="V3952" s="114" t="s">
        <v>3912</v>
      </c>
      <c r="W3952">
        <v>317672</v>
      </c>
    </row>
    <row r="3953" spans="7:23" ht="12.75">
      <c r="G3953">
        <v>25283</v>
      </c>
      <c r="H3953" s="114" t="s">
        <v>3854</v>
      </c>
      <c r="I3953" s="114" t="s">
        <v>658</v>
      </c>
      <c r="L3953">
        <v>309486</v>
      </c>
      <c r="M3953" s="114" t="s">
        <v>4482</v>
      </c>
      <c r="N3953" s="114" t="s">
        <v>678</v>
      </c>
      <c r="V3953" s="114" t="s">
        <v>3913</v>
      </c>
      <c r="W3953">
        <v>318281</v>
      </c>
    </row>
    <row r="3954" spans="7:23" ht="12.75">
      <c r="G3954">
        <v>25284</v>
      </c>
      <c r="H3954" s="114" t="s">
        <v>3855</v>
      </c>
      <c r="I3954" s="114" t="s">
        <v>658</v>
      </c>
      <c r="L3954">
        <v>309487</v>
      </c>
      <c r="M3954" s="114" t="s">
        <v>4483</v>
      </c>
      <c r="N3954" s="114" t="s">
        <v>678</v>
      </c>
      <c r="V3954" s="114" t="s">
        <v>3915</v>
      </c>
      <c r="W3954">
        <v>314872</v>
      </c>
    </row>
    <row r="3955" spans="7:23" ht="12.75">
      <c r="G3955">
        <v>201666</v>
      </c>
      <c r="H3955" s="114" t="s">
        <v>3856</v>
      </c>
      <c r="I3955" s="114" t="s">
        <v>658</v>
      </c>
      <c r="L3955">
        <v>309488</v>
      </c>
      <c r="M3955" s="114" t="s">
        <v>4484</v>
      </c>
      <c r="N3955" s="114" t="s">
        <v>678</v>
      </c>
      <c r="V3955" s="114" t="s">
        <v>3917</v>
      </c>
      <c r="W3955">
        <v>314873</v>
      </c>
    </row>
    <row r="3956" spans="7:23" ht="12.75">
      <c r="G3956">
        <v>25285</v>
      </c>
      <c r="H3956" s="114" t="s">
        <v>3857</v>
      </c>
      <c r="I3956" s="114" t="s">
        <v>658</v>
      </c>
      <c r="L3956">
        <v>309489</v>
      </c>
      <c r="M3956" s="114" t="s">
        <v>4485</v>
      </c>
      <c r="N3956" s="114" t="s">
        <v>678</v>
      </c>
      <c r="V3956" s="114" t="s">
        <v>3919</v>
      </c>
      <c r="W3956">
        <v>315497</v>
      </c>
    </row>
    <row r="3957" spans="7:23" ht="12.75">
      <c r="G3957">
        <v>25286</v>
      </c>
      <c r="H3957" s="114" t="s">
        <v>3858</v>
      </c>
      <c r="I3957" s="114" t="s">
        <v>658</v>
      </c>
      <c r="L3957">
        <v>309490</v>
      </c>
      <c r="M3957" s="114" t="s">
        <v>4486</v>
      </c>
      <c r="N3957" s="114" t="s">
        <v>678</v>
      </c>
      <c r="V3957" s="114" t="s">
        <v>3921</v>
      </c>
      <c r="W3957">
        <v>314266</v>
      </c>
    </row>
    <row r="3958" spans="7:23" ht="12.75">
      <c r="G3958">
        <v>25287</v>
      </c>
      <c r="H3958" s="114" t="s">
        <v>3859</v>
      </c>
      <c r="I3958" s="114" t="s">
        <v>658</v>
      </c>
      <c r="L3958">
        <v>309491</v>
      </c>
      <c r="M3958" s="114" t="s">
        <v>4487</v>
      </c>
      <c r="N3958" s="114" t="s">
        <v>678</v>
      </c>
      <c r="V3958" s="114" t="s">
        <v>3923</v>
      </c>
      <c r="W3958">
        <v>314866</v>
      </c>
    </row>
    <row r="3959" spans="7:23" ht="12.75">
      <c r="G3959">
        <v>25288</v>
      </c>
      <c r="H3959" s="114" t="s">
        <v>3860</v>
      </c>
      <c r="I3959" s="114" t="s">
        <v>658</v>
      </c>
      <c r="L3959">
        <v>309495</v>
      </c>
      <c r="M3959" s="114" t="s">
        <v>4490</v>
      </c>
      <c r="N3959" s="114" t="s">
        <v>678</v>
      </c>
      <c r="V3959" s="114" t="s">
        <v>3925</v>
      </c>
      <c r="W3959">
        <v>314867</v>
      </c>
    </row>
    <row r="3960" spans="7:23" ht="12.75">
      <c r="G3960">
        <v>25289</v>
      </c>
      <c r="H3960" s="114" t="s">
        <v>3861</v>
      </c>
      <c r="I3960" s="114" t="s">
        <v>658</v>
      </c>
      <c r="L3960">
        <v>309497</v>
      </c>
      <c r="M3960" s="114" t="s">
        <v>4491</v>
      </c>
      <c r="N3960" s="114" t="s">
        <v>678</v>
      </c>
      <c r="V3960" s="114" t="s">
        <v>3927</v>
      </c>
      <c r="W3960">
        <v>315266</v>
      </c>
    </row>
    <row r="3961" spans="7:23" ht="12.75">
      <c r="G3961">
        <v>25290</v>
      </c>
      <c r="H3961" s="114" t="s">
        <v>3862</v>
      </c>
      <c r="I3961" s="114" t="s">
        <v>658</v>
      </c>
      <c r="L3961">
        <v>309498</v>
      </c>
      <c r="M3961" s="114" t="s">
        <v>4492</v>
      </c>
      <c r="N3961" s="114" t="s">
        <v>678</v>
      </c>
      <c r="V3961" s="114" t="s">
        <v>3929</v>
      </c>
      <c r="W3961">
        <v>313868</v>
      </c>
    </row>
    <row r="3962" spans="7:23" ht="12.75">
      <c r="G3962">
        <v>25291</v>
      </c>
      <c r="H3962" s="114" t="s">
        <v>3863</v>
      </c>
      <c r="I3962" s="114" t="s">
        <v>658</v>
      </c>
      <c r="L3962">
        <v>309499</v>
      </c>
      <c r="M3962" s="114" t="s">
        <v>4493</v>
      </c>
      <c r="N3962" s="114" t="s">
        <v>678</v>
      </c>
      <c r="V3962" s="114" t="s">
        <v>3931</v>
      </c>
      <c r="W3962">
        <v>313869</v>
      </c>
    </row>
    <row r="3963" spans="7:23" ht="12.75">
      <c r="G3963">
        <v>25292</v>
      </c>
      <c r="H3963" s="114" t="s">
        <v>3864</v>
      </c>
      <c r="I3963" s="114" t="s">
        <v>658</v>
      </c>
      <c r="L3963">
        <v>309500</v>
      </c>
      <c r="M3963" s="114" t="s">
        <v>4494</v>
      </c>
      <c r="N3963" s="114" t="s">
        <v>678</v>
      </c>
      <c r="V3963" s="114" t="s">
        <v>3933</v>
      </c>
      <c r="W3963">
        <v>315276</v>
      </c>
    </row>
    <row r="3964" spans="7:23" ht="12.75">
      <c r="G3964">
        <v>201670</v>
      </c>
      <c r="H3964" s="114" t="s">
        <v>3865</v>
      </c>
      <c r="I3964" s="114" t="s">
        <v>658</v>
      </c>
      <c r="L3964">
        <v>309501</v>
      </c>
      <c r="M3964" s="114" t="s">
        <v>4495</v>
      </c>
      <c r="N3964" s="114" t="s">
        <v>678</v>
      </c>
      <c r="V3964" s="114" t="s">
        <v>3935</v>
      </c>
      <c r="W3964">
        <v>313870</v>
      </c>
    </row>
    <row r="3965" spans="7:23" ht="12.75">
      <c r="G3965">
        <v>25293</v>
      </c>
      <c r="H3965" s="114" t="s">
        <v>3866</v>
      </c>
      <c r="I3965" s="114" t="s">
        <v>658</v>
      </c>
      <c r="L3965">
        <v>309502</v>
      </c>
      <c r="M3965" s="114" t="s">
        <v>4496</v>
      </c>
      <c r="N3965" s="114" t="s">
        <v>678</v>
      </c>
      <c r="V3965" s="114" t="s">
        <v>3936</v>
      </c>
      <c r="W3965">
        <v>313672</v>
      </c>
    </row>
    <row r="3966" spans="7:23" ht="12.75">
      <c r="G3966">
        <v>25294</v>
      </c>
      <c r="H3966" s="114" t="s">
        <v>3867</v>
      </c>
      <c r="I3966" s="114" t="s">
        <v>658</v>
      </c>
      <c r="L3966">
        <v>309503</v>
      </c>
      <c r="M3966" s="114" t="s">
        <v>4499</v>
      </c>
      <c r="N3966" s="114" t="s">
        <v>678</v>
      </c>
      <c r="V3966" s="114" t="s">
        <v>3937</v>
      </c>
      <c r="W3966">
        <v>313871</v>
      </c>
    </row>
    <row r="3967" spans="7:23" ht="12.75">
      <c r="G3967">
        <v>25295</v>
      </c>
      <c r="H3967" s="114" t="s">
        <v>3868</v>
      </c>
      <c r="I3967" s="114" t="s">
        <v>658</v>
      </c>
      <c r="L3967">
        <v>309504</v>
      </c>
      <c r="M3967" s="114" t="s">
        <v>4500</v>
      </c>
      <c r="N3967" s="114" t="s">
        <v>678</v>
      </c>
      <c r="V3967" s="114" t="s">
        <v>3939</v>
      </c>
      <c r="W3967">
        <v>315277</v>
      </c>
    </row>
    <row r="3968" spans="7:23" ht="12.75">
      <c r="G3968">
        <v>201718</v>
      </c>
      <c r="H3968" s="114" t="s">
        <v>3869</v>
      </c>
      <c r="I3968" s="114" t="s">
        <v>658</v>
      </c>
      <c r="L3968">
        <v>309505</v>
      </c>
      <c r="M3968" s="114" t="s">
        <v>4501</v>
      </c>
      <c r="N3968" s="114" t="s">
        <v>678</v>
      </c>
      <c r="V3968" s="114" t="s">
        <v>3941</v>
      </c>
      <c r="W3968">
        <v>313872</v>
      </c>
    </row>
    <row r="3969" spans="7:23" ht="12.75">
      <c r="G3969">
        <v>201722</v>
      </c>
      <c r="H3969" s="114" t="s">
        <v>3870</v>
      </c>
      <c r="I3969" s="114" t="s">
        <v>658</v>
      </c>
      <c r="L3969">
        <v>309508</v>
      </c>
      <c r="M3969" s="114" t="s">
        <v>757</v>
      </c>
      <c r="N3969" s="114" t="s">
        <v>725</v>
      </c>
      <c r="V3969" s="114" t="s">
        <v>3943</v>
      </c>
      <c r="W3969">
        <v>313873</v>
      </c>
    </row>
    <row r="3970" spans="7:23" ht="12.75">
      <c r="G3970">
        <v>201710</v>
      </c>
      <c r="H3970" s="114" t="s">
        <v>3871</v>
      </c>
      <c r="I3970" s="114" t="s">
        <v>658</v>
      </c>
      <c r="L3970">
        <v>309667</v>
      </c>
      <c r="M3970" s="114" t="s">
        <v>4503</v>
      </c>
      <c r="N3970" s="114" t="s">
        <v>678</v>
      </c>
      <c r="V3970" s="114" t="s">
        <v>4159</v>
      </c>
      <c r="W3970">
        <v>317873</v>
      </c>
    </row>
    <row r="3971" spans="7:23" ht="12.75">
      <c r="G3971">
        <v>201706</v>
      </c>
      <c r="H3971" s="114" t="s">
        <v>3872</v>
      </c>
      <c r="I3971" s="114" t="s">
        <v>658</v>
      </c>
      <c r="L3971">
        <v>309668</v>
      </c>
      <c r="M3971" s="114" t="s">
        <v>4504</v>
      </c>
      <c r="N3971" s="114" t="s">
        <v>678</v>
      </c>
      <c r="V3971" s="114" t="s">
        <v>4160</v>
      </c>
      <c r="W3971">
        <v>317874</v>
      </c>
    </row>
    <row r="3972" spans="7:23" ht="12.75">
      <c r="G3972">
        <v>201726</v>
      </c>
      <c r="H3972" s="114" t="s">
        <v>3873</v>
      </c>
      <c r="I3972" s="114" t="s">
        <v>658</v>
      </c>
      <c r="L3972">
        <v>309669</v>
      </c>
      <c r="M3972" s="114" t="s">
        <v>4506</v>
      </c>
      <c r="N3972" s="114" t="s">
        <v>678</v>
      </c>
      <c r="V3972" s="114" t="s">
        <v>3945</v>
      </c>
      <c r="W3972">
        <v>316872</v>
      </c>
    </row>
    <row r="3973" spans="7:23" ht="12.75">
      <c r="G3973">
        <v>201730</v>
      </c>
      <c r="H3973" s="114" t="s">
        <v>3874</v>
      </c>
      <c r="I3973" s="114" t="s">
        <v>658</v>
      </c>
      <c r="L3973">
        <v>309670</v>
      </c>
      <c r="M3973" s="114" t="s">
        <v>4507</v>
      </c>
      <c r="N3973" s="114" t="s">
        <v>678</v>
      </c>
      <c r="V3973" s="114" t="s">
        <v>4119</v>
      </c>
      <c r="W3973">
        <v>316873</v>
      </c>
    </row>
    <row r="3974" spans="7:23" ht="12.75">
      <c r="G3974">
        <v>201702</v>
      </c>
      <c r="H3974" s="114" t="s">
        <v>3875</v>
      </c>
      <c r="I3974" s="114" t="s">
        <v>658</v>
      </c>
      <c r="L3974">
        <v>309671</v>
      </c>
      <c r="M3974" s="114" t="s">
        <v>4508</v>
      </c>
      <c r="N3974" s="114" t="s">
        <v>678</v>
      </c>
      <c r="V3974" s="114" t="s">
        <v>4123</v>
      </c>
      <c r="W3974">
        <v>317069</v>
      </c>
    </row>
    <row r="3975" spans="7:23" ht="12.75">
      <c r="G3975">
        <v>201698</v>
      </c>
      <c r="H3975" s="114" t="s">
        <v>3876</v>
      </c>
      <c r="I3975" s="114" t="s">
        <v>658</v>
      </c>
      <c r="L3975">
        <v>309675</v>
      </c>
      <c r="M3975" s="114" t="s">
        <v>4509</v>
      </c>
      <c r="N3975" s="114" t="s">
        <v>678</v>
      </c>
      <c r="V3975" s="114" t="s">
        <v>3947</v>
      </c>
      <c r="W3975">
        <v>317070</v>
      </c>
    </row>
    <row r="3976" spans="7:23" ht="12.75">
      <c r="G3976">
        <v>201694</v>
      </c>
      <c r="H3976" s="114" t="s">
        <v>3877</v>
      </c>
      <c r="I3976" s="114" t="s">
        <v>658</v>
      </c>
      <c r="L3976">
        <v>309676</v>
      </c>
      <c r="M3976" s="114" t="s">
        <v>4604</v>
      </c>
      <c r="N3976" s="114" t="s">
        <v>679</v>
      </c>
      <c r="V3976" s="114" t="s">
        <v>3949</v>
      </c>
      <c r="W3976">
        <v>313878</v>
      </c>
    </row>
    <row r="3977" spans="7:23" ht="12.75">
      <c r="G3977">
        <v>201690</v>
      </c>
      <c r="H3977" s="114" t="s">
        <v>3878</v>
      </c>
      <c r="I3977" s="114" t="s">
        <v>658</v>
      </c>
      <c r="L3977">
        <v>309868</v>
      </c>
      <c r="M3977" s="114" t="s">
        <v>4510</v>
      </c>
      <c r="N3977" s="114" t="s">
        <v>678</v>
      </c>
      <c r="V3977" s="114" t="s">
        <v>3950</v>
      </c>
      <c r="W3977">
        <v>313879</v>
      </c>
    </row>
    <row r="3978" spans="7:23" ht="12.75">
      <c r="G3978">
        <v>201686</v>
      </c>
      <c r="H3978" s="114" t="s">
        <v>3879</v>
      </c>
      <c r="I3978" s="114" t="s">
        <v>658</v>
      </c>
      <c r="L3978">
        <v>309869</v>
      </c>
      <c r="M3978" s="114" t="s">
        <v>4512</v>
      </c>
      <c r="N3978" s="114" t="s">
        <v>678</v>
      </c>
      <c r="V3978" s="114" t="s">
        <v>4547</v>
      </c>
      <c r="W3978">
        <v>406668</v>
      </c>
    </row>
    <row r="3979" spans="7:23" ht="12.75">
      <c r="G3979">
        <v>201682</v>
      </c>
      <c r="H3979" s="114" t="s">
        <v>3880</v>
      </c>
      <c r="I3979" s="114" t="s">
        <v>658</v>
      </c>
      <c r="L3979">
        <v>309870</v>
      </c>
      <c r="M3979" s="114" t="s">
        <v>4513</v>
      </c>
      <c r="N3979" s="114" t="s">
        <v>678</v>
      </c>
      <c r="V3979" s="114" t="s">
        <v>3957</v>
      </c>
      <c r="W3979">
        <v>311667</v>
      </c>
    </row>
    <row r="3980" spans="7:23" ht="12.75">
      <c r="G3980">
        <v>201678</v>
      </c>
      <c r="H3980" s="114" t="s">
        <v>3881</v>
      </c>
      <c r="I3980" s="114" t="s">
        <v>658</v>
      </c>
      <c r="L3980">
        <v>309871</v>
      </c>
      <c r="M3980" s="114" t="s">
        <v>4514</v>
      </c>
      <c r="N3980" s="114" t="s">
        <v>678</v>
      </c>
      <c r="V3980" s="114" t="s">
        <v>3959</v>
      </c>
      <c r="W3980">
        <v>311915</v>
      </c>
    </row>
    <row r="3981" spans="7:23" ht="12.75">
      <c r="G3981">
        <v>201674</v>
      </c>
      <c r="H3981" s="114" t="s">
        <v>3882</v>
      </c>
      <c r="I3981" s="114" t="s">
        <v>658</v>
      </c>
      <c r="L3981">
        <v>309872</v>
      </c>
      <c r="M3981" s="114" t="s">
        <v>4515</v>
      </c>
      <c r="N3981" s="114" t="s">
        <v>678</v>
      </c>
      <c r="V3981" s="114" t="s">
        <v>3961</v>
      </c>
      <c r="W3981">
        <v>311916</v>
      </c>
    </row>
    <row r="3982" spans="7:23" ht="12.75">
      <c r="G3982">
        <v>217071</v>
      </c>
      <c r="H3982" s="114" t="s">
        <v>3883</v>
      </c>
      <c r="I3982" s="114" t="s">
        <v>658</v>
      </c>
      <c r="L3982">
        <v>309873</v>
      </c>
      <c r="M3982" s="114" t="s">
        <v>4516</v>
      </c>
      <c r="N3982" s="114" t="s">
        <v>678</v>
      </c>
      <c r="V3982" s="114" t="s">
        <v>3963</v>
      </c>
      <c r="W3982">
        <v>311917</v>
      </c>
    </row>
    <row r="3983" spans="7:23" ht="12.75">
      <c r="G3983">
        <v>217668</v>
      </c>
      <c r="H3983" s="114" t="s">
        <v>3884</v>
      </c>
      <c r="I3983" s="114" t="s">
        <v>658</v>
      </c>
      <c r="L3983">
        <v>309874</v>
      </c>
      <c r="M3983" s="114" t="s">
        <v>4517</v>
      </c>
      <c r="N3983" s="114" t="s">
        <v>678</v>
      </c>
      <c r="V3983" s="114" t="s">
        <v>3965</v>
      </c>
      <c r="W3983">
        <v>311918</v>
      </c>
    </row>
    <row r="3984" spans="7:23" ht="12.75">
      <c r="G3984">
        <v>220502</v>
      </c>
      <c r="H3984" s="114" t="s">
        <v>3885</v>
      </c>
      <c r="I3984" s="114" t="s">
        <v>658</v>
      </c>
      <c r="L3984">
        <v>309875</v>
      </c>
      <c r="M3984" s="114" t="s">
        <v>4518</v>
      </c>
      <c r="N3984" s="114" t="s">
        <v>678</v>
      </c>
      <c r="V3984" s="114" t="s">
        <v>3967</v>
      </c>
      <c r="W3984">
        <v>311919</v>
      </c>
    </row>
    <row r="3985" spans="7:23" ht="12.75">
      <c r="G3985">
        <v>225070</v>
      </c>
      <c r="H3985" s="114" t="s">
        <v>3886</v>
      </c>
      <c r="I3985" s="114" t="s">
        <v>658</v>
      </c>
      <c r="L3985">
        <v>309876</v>
      </c>
      <c r="M3985" s="114" t="s">
        <v>4519</v>
      </c>
      <c r="N3985" s="114" t="s">
        <v>678</v>
      </c>
      <c r="V3985" s="114" t="s">
        <v>3969</v>
      </c>
      <c r="W3985">
        <v>311920</v>
      </c>
    </row>
    <row r="3986" spans="7:23" ht="12.75">
      <c r="G3986">
        <v>225074</v>
      </c>
      <c r="H3986" s="114" t="s">
        <v>3887</v>
      </c>
      <c r="I3986" s="114" t="s">
        <v>658</v>
      </c>
      <c r="L3986">
        <v>309877</v>
      </c>
      <c r="M3986" s="114" t="s">
        <v>4520</v>
      </c>
      <c r="N3986" s="114" t="s">
        <v>678</v>
      </c>
      <c r="V3986" s="114" t="s">
        <v>3971</v>
      </c>
      <c r="W3986">
        <v>311921</v>
      </c>
    </row>
    <row r="3987" spans="7:23" ht="12.75">
      <c r="G3987">
        <v>232697</v>
      </c>
      <c r="H3987" s="114" t="s">
        <v>3888</v>
      </c>
      <c r="I3987" s="114" t="s">
        <v>658</v>
      </c>
      <c r="L3987">
        <v>309878</v>
      </c>
      <c r="M3987" s="114" t="s">
        <v>4531</v>
      </c>
      <c r="N3987" s="114" t="s">
        <v>678</v>
      </c>
      <c r="V3987" s="114" t="s">
        <v>3973</v>
      </c>
      <c r="W3987">
        <v>311922</v>
      </c>
    </row>
    <row r="3988" spans="7:23" ht="12.75">
      <c r="G3988">
        <v>272268</v>
      </c>
      <c r="H3988" s="114" t="s">
        <v>3889</v>
      </c>
      <c r="I3988" s="114" t="s">
        <v>658</v>
      </c>
      <c r="L3988">
        <v>309879</v>
      </c>
      <c r="M3988" s="114" t="s">
        <v>4605</v>
      </c>
      <c r="N3988" s="114" t="s">
        <v>679</v>
      </c>
      <c r="V3988" s="114" t="s">
        <v>3975</v>
      </c>
      <c r="W3988">
        <v>311923</v>
      </c>
    </row>
    <row r="3989" spans="7:23" ht="12.75">
      <c r="G3989">
        <v>284667</v>
      </c>
      <c r="H3989" s="114" t="s">
        <v>3890</v>
      </c>
      <c r="I3989" s="114" t="s">
        <v>658</v>
      </c>
      <c r="L3989">
        <v>309880</v>
      </c>
      <c r="M3989" s="114" t="s">
        <v>4522</v>
      </c>
      <c r="N3989" s="114" t="s">
        <v>678</v>
      </c>
      <c r="V3989" s="114" t="s">
        <v>4847</v>
      </c>
      <c r="W3989">
        <v>339866</v>
      </c>
    </row>
    <row r="3990" spans="7:23" ht="12.75">
      <c r="G3990">
        <v>286867</v>
      </c>
      <c r="H3990" s="114" t="s">
        <v>3891</v>
      </c>
      <c r="I3990" s="114" t="s">
        <v>658</v>
      </c>
      <c r="L3990">
        <v>309881</v>
      </c>
      <c r="M3990" s="114" t="s">
        <v>4524</v>
      </c>
      <c r="N3990" s="114" t="s">
        <v>678</v>
      </c>
      <c r="V3990" s="114" t="s">
        <v>3977</v>
      </c>
      <c r="W3990">
        <v>311924</v>
      </c>
    </row>
    <row r="3991" spans="7:23" ht="12.75">
      <c r="G3991">
        <v>292869</v>
      </c>
      <c r="H3991" s="114" t="s">
        <v>3892</v>
      </c>
      <c r="I3991" s="114" t="s">
        <v>658</v>
      </c>
      <c r="L3991">
        <v>309882</v>
      </c>
      <c r="M3991" s="114" t="s">
        <v>4525</v>
      </c>
      <c r="N3991" s="114" t="s">
        <v>678</v>
      </c>
      <c r="V3991" s="114" t="s">
        <v>3979</v>
      </c>
      <c r="W3991">
        <v>311925</v>
      </c>
    </row>
    <row r="3992" spans="7:23" ht="12.75">
      <c r="G3992">
        <v>349467</v>
      </c>
      <c r="H3992" s="114" t="s">
        <v>4836</v>
      </c>
      <c r="I3992" s="114" t="s">
        <v>658</v>
      </c>
      <c r="L3992">
        <v>309883</v>
      </c>
      <c r="M3992" s="114" t="s">
        <v>4526</v>
      </c>
      <c r="N3992" s="114" t="s">
        <v>678</v>
      </c>
      <c r="V3992" s="114" t="s">
        <v>869</v>
      </c>
      <c r="W3992">
        <v>311926</v>
      </c>
    </row>
    <row r="3993" spans="7:23" ht="12.75">
      <c r="G3993">
        <v>364071</v>
      </c>
      <c r="H3993" s="114" t="s">
        <v>5373</v>
      </c>
      <c r="I3993" s="114" t="s">
        <v>658</v>
      </c>
      <c r="L3993">
        <v>309884</v>
      </c>
      <c r="M3993" s="114" t="s">
        <v>4527</v>
      </c>
      <c r="N3993" s="114" t="s">
        <v>678</v>
      </c>
      <c r="V3993" s="114" t="s">
        <v>870</v>
      </c>
      <c r="W3993">
        <v>311927</v>
      </c>
    </row>
    <row r="3994" spans="7:23" ht="12.75">
      <c r="G3994">
        <v>402481</v>
      </c>
      <c r="H3994" s="114" t="s">
        <v>5374</v>
      </c>
      <c r="I3994" s="114" t="s">
        <v>658</v>
      </c>
      <c r="L3994">
        <v>309885</v>
      </c>
      <c r="M3994" s="114" t="s">
        <v>4528</v>
      </c>
      <c r="N3994" s="114" t="s">
        <v>678</v>
      </c>
      <c r="V3994" s="114" t="s">
        <v>874</v>
      </c>
      <c r="W3994">
        <v>311928</v>
      </c>
    </row>
    <row r="3995" spans="7:23" ht="12.75">
      <c r="G3995">
        <v>403867</v>
      </c>
      <c r="H3995" s="114" t="s">
        <v>5375</v>
      </c>
      <c r="I3995" s="114" t="s">
        <v>658</v>
      </c>
      <c r="L3995">
        <v>309886</v>
      </c>
      <c r="M3995" s="114" t="s">
        <v>4529</v>
      </c>
      <c r="N3995" s="114" t="s">
        <v>678</v>
      </c>
      <c r="V3995" s="114" t="s">
        <v>875</v>
      </c>
      <c r="W3995">
        <v>311929</v>
      </c>
    </row>
    <row r="3996" spans="7:23" ht="12.75">
      <c r="G3996">
        <v>407467</v>
      </c>
      <c r="H3996" s="114" t="s">
        <v>5376</v>
      </c>
      <c r="I3996" s="114" t="s">
        <v>658</v>
      </c>
      <c r="L3996">
        <v>310067</v>
      </c>
      <c r="M3996" s="114" t="s">
        <v>4532</v>
      </c>
      <c r="N3996" s="114" t="s">
        <v>678</v>
      </c>
      <c r="V3996" s="114" t="s">
        <v>3985</v>
      </c>
      <c r="W3996">
        <v>311930</v>
      </c>
    </row>
    <row r="3997" spans="7:23" ht="12.75">
      <c r="G3997">
        <v>408882</v>
      </c>
      <c r="H3997" s="114" t="s">
        <v>5377</v>
      </c>
      <c r="I3997" s="114" t="s">
        <v>658</v>
      </c>
      <c r="L3997">
        <v>310068</v>
      </c>
      <c r="M3997" s="114" t="s">
        <v>4533</v>
      </c>
      <c r="N3997" s="114" t="s">
        <v>678</v>
      </c>
      <c r="V3997" s="114" t="s">
        <v>3986</v>
      </c>
      <c r="W3997">
        <v>311931</v>
      </c>
    </row>
    <row r="3998" spans="7:23" ht="12.75">
      <c r="G3998">
        <v>408878</v>
      </c>
      <c r="H3998" s="114" t="s">
        <v>5378</v>
      </c>
      <c r="I3998" s="114" t="s">
        <v>658</v>
      </c>
      <c r="L3998">
        <v>310069</v>
      </c>
      <c r="M3998" s="114" t="s">
        <v>4534</v>
      </c>
      <c r="N3998" s="114" t="s">
        <v>678</v>
      </c>
      <c r="V3998" s="114" t="s">
        <v>3987</v>
      </c>
      <c r="W3998">
        <v>311932</v>
      </c>
    </row>
    <row r="3999" spans="7:23" ht="12.75">
      <c r="G3999">
        <v>421070</v>
      </c>
      <c r="H3999" s="114" t="s">
        <v>5379</v>
      </c>
      <c r="I3999" s="114" t="s">
        <v>658</v>
      </c>
      <c r="L3999">
        <v>310070</v>
      </c>
      <c r="M3999" s="114" t="s">
        <v>4535</v>
      </c>
      <c r="N3999" s="114" t="s">
        <v>678</v>
      </c>
      <c r="V3999" s="114" t="s">
        <v>3988</v>
      </c>
      <c r="W3999">
        <v>311933</v>
      </c>
    </row>
    <row r="4000" spans="7:23" ht="12.75">
      <c r="G4000">
        <v>421066</v>
      </c>
      <c r="H4000" s="114" t="s">
        <v>5380</v>
      </c>
      <c r="I4000" s="114" t="s">
        <v>658</v>
      </c>
      <c r="L4000">
        <v>310071</v>
      </c>
      <c r="M4000" s="114" t="s">
        <v>4536</v>
      </c>
      <c r="N4000" s="114" t="s">
        <v>678</v>
      </c>
      <c r="V4000" s="114" t="s">
        <v>3989</v>
      </c>
      <c r="W4000">
        <v>311934</v>
      </c>
    </row>
    <row r="4001" spans="7:23" ht="12.75">
      <c r="G4001">
        <v>58527</v>
      </c>
      <c r="H4001" s="114" t="s">
        <v>3893</v>
      </c>
      <c r="I4001" s="114" t="s">
        <v>658</v>
      </c>
      <c r="L4001">
        <v>310072</v>
      </c>
      <c r="M4001" s="114" t="s">
        <v>4539</v>
      </c>
      <c r="N4001" s="114" t="s">
        <v>678</v>
      </c>
      <c r="V4001" s="114" t="s">
        <v>3990</v>
      </c>
      <c r="W4001">
        <v>311935</v>
      </c>
    </row>
    <row r="4002" spans="7:23" ht="12.75">
      <c r="G4002">
        <v>58525</v>
      </c>
      <c r="H4002" s="114" t="s">
        <v>3894</v>
      </c>
      <c r="I4002" s="114" t="s">
        <v>658</v>
      </c>
      <c r="L4002">
        <v>310073</v>
      </c>
      <c r="M4002" s="114" t="s">
        <v>4540</v>
      </c>
      <c r="N4002" s="114" t="s">
        <v>678</v>
      </c>
      <c r="V4002" s="114" t="s">
        <v>3991</v>
      </c>
      <c r="W4002">
        <v>311936</v>
      </c>
    </row>
    <row r="4003" spans="7:23" ht="12.75">
      <c r="G4003">
        <v>58531</v>
      </c>
      <c r="H4003" s="114" t="s">
        <v>1974</v>
      </c>
      <c r="I4003" s="114" t="s">
        <v>658</v>
      </c>
      <c r="L4003">
        <v>310074</v>
      </c>
      <c r="M4003" s="114" t="s">
        <v>4541</v>
      </c>
      <c r="N4003" s="114" t="s">
        <v>678</v>
      </c>
      <c r="V4003" s="114" t="s">
        <v>3992</v>
      </c>
      <c r="W4003">
        <v>311937</v>
      </c>
    </row>
    <row r="4004" spans="7:23" ht="12.75">
      <c r="G4004">
        <v>66667</v>
      </c>
      <c r="H4004" s="114" t="s">
        <v>3895</v>
      </c>
      <c r="I4004" s="114" t="s">
        <v>658</v>
      </c>
      <c r="L4004">
        <v>310075</v>
      </c>
      <c r="M4004" s="114" t="s">
        <v>4542</v>
      </c>
      <c r="N4004" s="114" t="s">
        <v>678</v>
      </c>
      <c r="V4004" s="114" t="s">
        <v>3993</v>
      </c>
      <c r="W4004">
        <v>311938</v>
      </c>
    </row>
    <row r="4005" spans="7:23" ht="12.75">
      <c r="G4005">
        <v>197679</v>
      </c>
      <c r="H4005" s="114" t="s">
        <v>3896</v>
      </c>
      <c r="I4005" s="114" t="s">
        <v>658</v>
      </c>
      <c r="L4005">
        <v>310076</v>
      </c>
      <c r="M4005" s="114" t="s">
        <v>4543</v>
      </c>
      <c r="N4005" s="114" t="s">
        <v>678</v>
      </c>
      <c r="V4005" s="114" t="s">
        <v>3994</v>
      </c>
      <c r="W4005">
        <v>311939</v>
      </c>
    </row>
    <row r="4006" spans="7:23" ht="12.75">
      <c r="G4006">
        <v>178671</v>
      </c>
      <c r="H4006" s="114" t="s">
        <v>3897</v>
      </c>
      <c r="I4006" s="114" t="s">
        <v>658</v>
      </c>
      <c r="L4006">
        <v>310077</v>
      </c>
      <c r="M4006" s="114" t="s">
        <v>4544</v>
      </c>
      <c r="N4006" s="114" t="s">
        <v>678</v>
      </c>
      <c r="V4006" s="114" t="s">
        <v>3995</v>
      </c>
      <c r="W4006">
        <v>311940</v>
      </c>
    </row>
    <row r="4007" spans="7:23" ht="12.75">
      <c r="G4007">
        <v>198680</v>
      </c>
      <c r="H4007" s="114" t="s">
        <v>1978</v>
      </c>
      <c r="I4007" s="114" t="s">
        <v>658</v>
      </c>
      <c r="L4007">
        <v>310078</v>
      </c>
      <c r="M4007" s="114" t="s">
        <v>4545</v>
      </c>
      <c r="N4007" s="114" t="s">
        <v>678</v>
      </c>
      <c r="V4007" s="114" t="s">
        <v>3996</v>
      </c>
      <c r="W4007">
        <v>311941</v>
      </c>
    </row>
    <row r="4008" spans="7:23" ht="12.75">
      <c r="G4008">
        <v>198676</v>
      </c>
      <c r="H4008" s="114" t="s">
        <v>3898</v>
      </c>
      <c r="I4008" s="114" t="s">
        <v>658</v>
      </c>
      <c r="L4008">
        <v>310079</v>
      </c>
      <c r="M4008" s="114" t="s">
        <v>4546</v>
      </c>
      <c r="N4008" s="114" t="s">
        <v>678</v>
      </c>
      <c r="V4008" s="114" t="s">
        <v>3997</v>
      </c>
      <c r="W4008">
        <v>311942</v>
      </c>
    </row>
    <row r="4009" spans="7:23" ht="12.75">
      <c r="G4009">
        <v>178667</v>
      </c>
      <c r="H4009" s="114" t="s">
        <v>3899</v>
      </c>
      <c r="I4009" s="114" t="s">
        <v>658</v>
      </c>
      <c r="L4009">
        <v>310083</v>
      </c>
      <c r="M4009" s="114" t="s">
        <v>4551</v>
      </c>
      <c r="N4009" s="114" t="s">
        <v>678</v>
      </c>
      <c r="V4009" s="114" t="s">
        <v>3998</v>
      </c>
      <c r="W4009">
        <v>311943</v>
      </c>
    </row>
    <row r="4010" spans="7:23" ht="12.75">
      <c r="G4010">
        <v>181294</v>
      </c>
      <c r="H4010" s="114" t="s">
        <v>3900</v>
      </c>
      <c r="I4010" s="114" t="s">
        <v>658</v>
      </c>
      <c r="L4010">
        <v>310084</v>
      </c>
      <c r="M4010" s="114" t="s">
        <v>4553</v>
      </c>
      <c r="N4010" s="114" t="s">
        <v>678</v>
      </c>
      <c r="V4010" s="114" t="s">
        <v>3999</v>
      </c>
      <c r="W4010">
        <v>311944</v>
      </c>
    </row>
    <row r="4011" spans="7:23" ht="12.75">
      <c r="G4011">
        <v>181290</v>
      </c>
      <c r="H4011" s="114" t="s">
        <v>3901</v>
      </c>
      <c r="I4011" s="114" t="s">
        <v>658</v>
      </c>
      <c r="L4011">
        <v>310087</v>
      </c>
      <c r="M4011" s="114" t="s">
        <v>4552</v>
      </c>
      <c r="N4011" s="114" t="s">
        <v>678</v>
      </c>
      <c r="V4011" s="114" t="s">
        <v>4000</v>
      </c>
      <c r="W4011">
        <v>311945</v>
      </c>
    </row>
    <row r="4012" spans="7:23" ht="12.75">
      <c r="G4012">
        <v>181286</v>
      </c>
      <c r="H4012" s="114" t="s">
        <v>3902</v>
      </c>
      <c r="I4012" s="114" t="s">
        <v>658</v>
      </c>
      <c r="L4012">
        <v>310088</v>
      </c>
      <c r="M4012" s="114" t="s">
        <v>4606</v>
      </c>
      <c r="N4012" s="114" t="s">
        <v>679</v>
      </c>
      <c r="V4012" s="114" t="s">
        <v>4001</v>
      </c>
      <c r="W4012">
        <v>311946</v>
      </c>
    </row>
    <row r="4013" spans="7:23" ht="12.75">
      <c r="G4013">
        <v>181282</v>
      </c>
      <c r="H4013" s="114" t="s">
        <v>3903</v>
      </c>
      <c r="I4013" s="114" t="s">
        <v>658</v>
      </c>
      <c r="L4013">
        <v>310267</v>
      </c>
      <c r="M4013" s="114" t="s">
        <v>4554</v>
      </c>
      <c r="N4013" s="114" t="s">
        <v>678</v>
      </c>
      <c r="V4013" s="114" t="s">
        <v>4002</v>
      </c>
      <c r="W4013">
        <v>311947</v>
      </c>
    </row>
    <row r="4014" spans="7:23" ht="12.75">
      <c r="G4014">
        <v>305274</v>
      </c>
      <c r="H4014" s="114" t="s">
        <v>4789</v>
      </c>
      <c r="L4014">
        <v>310268</v>
      </c>
      <c r="M4014" s="114" t="s">
        <v>4555</v>
      </c>
      <c r="N4014" s="114" t="s">
        <v>678</v>
      </c>
      <c r="V4014" s="114" t="s">
        <v>4003</v>
      </c>
      <c r="W4014">
        <v>311948</v>
      </c>
    </row>
    <row r="4015" spans="7:23" ht="12.75">
      <c r="G4015">
        <v>305266</v>
      </c>
      <c r="H4015" s="114" t="s">
        <v>680</v>
      </c>
      <c r="L4015">
        <v>310269</v>
      </c>
      <c r="M4015" s="114" t="s">
        <v>4556</v>
      </c>
      <c r="N4015" s="114" t="s">
        <v>678</v>
      </c>
      <c r="V4015" s="114" t="s">
        <v>4004</v>
      </c>
      <c r="W4015">
        <v>311949</v>
      </c>
    </row>
    <row r="4016" spans="7:23" ht="12.75">
      <c r="G4016">
        <v>311468</v>
      </c>
      <c r="H4016" s="114" t="s">
        <v>3904</v>
      </c>
      <c r="I4016" s="114" t="s">
        <v>680</v>
      </c>
      <c r="L4016">
        <v>310270</v>
      </c>
      <c r="M4016" s="114" t="s">
        <v>4557</v>
      </c>
      <c r="N4016" s="114" t="s">
        <v>678</v>
      </c>
      <c r="V4016" s="114" t="s">
        <v>4005</v>
      </c>
      <c r="W4016">
        <v>311950</v>
      </c>
    </row>
    <row r="4017" spans="7:23" ht="12.75">
      <c r="G4017">
        <v>314868</v>
      </c>
      <c r="H4017" s="114" t="s">
        <v>3905</v>
      </c>
      <c r="I4017" s="114" t="s">
        <v>680</v>
      </c>
      <c r="L4017">
        <v>310271</v>
      </c>
      <c r="M4017" s="114" t="s">
        <v>4558</v>
      </c>
      <c r="N4017" s="114" t="s">
        <v>678</v>
      </c>
      <c r="V4017" s="114" t="s">
        <v>4006</v>
      </c>
      <c r="W4017">
        <v>311951</v>
      </c>
    </row>
    <row r="4018" spans="7:23" ht="12.75">
      <c r="G4018">
        <v>312267</v>
      </c>
      <c r="H4018" s="114" t="s">
        <v>765</v>
      </c>
      <c r="I4018" s="114" t="s">
        <v>4789</v>
      </c>
      <c r="L4018">
        <v>310272</v>
      </c>
      <c r="M4018" s="114" t="s">
        <v>4559</v>
      </c>
      <c r="N4018" s="114" t="s">
        <v>678</v>
      </c>
      <c r="V4018" s="114" t="s">
        <v>4007</v>
      </c>
      <c r="W4018">
        <v>311952</v>
      </c>
    </row>
    <row r="4019" spans="7:23" ht="12.75">
      <c r="G4019">
        <v>317277</v>
      </c>
      <c r="H4019" s="114" t="s">
        <v>3906</v>
      </c>
      <c r="I4019" s="114" t="s">
        <v>680</v>
      </c>
      <c r="L4019">
        <v>310273</v>
      </c>
      <c r="M4019" s="114" t="s">
        <v>4560</v>
      </c>
      <c r="N4019" s="114" t="s">
        <v>678</v>
      </c>
      <c r="V4019" s="114" t="s">
        <v>4008</v>
      </c>
      <c r="W4019">
        <v>311953</v>
      </c>
    </row>
    <row r="4020" spans="7:23" ht="12.75">
      <c r="G4020">
        <v>314869</v>
      </c>
      <c r="H4020" s="114" t="s">
        <v>3908</v>
      </c>
      <c r="I4020" s="114" t="s">
        <v>680</v>
      </c>
      <c r="L4020">
        <v>310274</v>
      </c>
      <c r="M4020" s="114" t="s">
        <v>4561</v>
      </c>
      <c r="N4020" s="114" t="s">
        <v>678</v>
      </c>
      <c r="V4020" s="114" t="s">
        <v>4009</v>
      </c>
      <c r="W4020">
        <v>311954</v>
      </c>
    </row>
    <row r="4021" spans="7:23" ht="12.75">
      <c r="G4021">
        <v>305276</v>
      </c>
      <c r="H4021" s="114" t="s">
        <v>3907</v>
      </c>
      <c r="I4021" s="114" t="s">
        <v>4789</v>
      </c>
      <c r="L4021">
        <v>310275</v>
      </c>
      <c r="M4021" s="114" t="s">
        <v>4562</v>
      </c>
      <c r="N4021" s="114" t="s">
        <v>678</v>
      </c>
      <c r="V4021" s="114" t="s">
        <v>4010</v>
      </c>
      <c r="W4021">
        <v>311955</v>
      </c>
    </row>
    <row r="4022" spans="7:23" ht="12.75">
      <c r="G4022">
        <v>314870</v>
      </c>
      <c r="H4022" s="114" t="s">
        <v>3909</v>
      </c>
      <c r="I4022" s="114" t="s">
        <v>680</v>
      </c>
      <c r="L4022">
        <v>310276</v>
      </c>
      <c r="M4022" s="114" t="s">
        <v>4563</v>
      </c>
      <c r="N4022" s="114" t="s">
        <v>678</v>
      </c>
      <c r="V4022" s="114" t="s">
        <v>4011</v>
      </c>
      <c r="W4022">
        <v>313667</v>
      </c>
    </row>
    <row r="4023" spans="7:23" ht="12.75">
      <c r="G4023">
        <v>312268</v>
      </c>
      <c r="H4023" s="114" t="s">
        <v>4837</v>
      </c>
      <c r="I4023" s="114" t="s">
        <v>4789</v>
      </c>
      <c r="L4023">
        <v>310277</v>
      </c>
      <c r="M4023" s="114" t="s">
        <v>4564</v>
      </c>
      <c r="N4023" s="114" t="s">
        <v>678</v>
      </c>
      <c r="V4023" s="114" t="s">
        <v>5381</v>
      </c>
      <c r="W4023">
        <v>391268</v>
      </c>
    </row>
    <row r="4024" spans="7:23" ht="12.75">
      <c r="G4024">
        <v>314871</v>
      </c>
      <c r="H4024" s="114" t="s">
        <v>3910</v>
      </c>
      <c r="I4024" s="114" t="s">
        <v>680</v>
      </c>
      <c r="L4024">
        <v>310285</v>
      </c>
      <c r="M4024" s="114" t="s">
        <v>4565</v>
      </c>
      <c r="N4024" s="114" t="s">
        <v>678</v>
      </c>
      <c r="V4024" s="114" t="s">
        <v>5382</v>
      </c>
      <c r="W4024">
        <v>391269</v>
      </c>
    </row>
    <row r="4025" spans="7:23" ht="12.75">
      <c r="G4025">
        <v>358466</v>
      </c>
      <c r="H4025" s="114" t="s">
        <v>4838</v>
      </c>
      <c r="I4025" s="114" t="s">
        <v>4789</v>
      </c>
      <c r="L4025">
        <v>310287</v>
      </c>
      <c r="M4025" s="114" t="s">
        <v>4607</v>
      </c>
      <c r="N4025" s="114" t="s">
        <v>679</v>
      </c>
      <c r="V4025" s="114" t="s">
        <v>4750</v>
      </c>
      <c r="W4025">
        <v>324470</v>
      </c>
    </row>
    <row r="4026" spans="7:23" ht="12.75">
      <c r="G4026">
        <v>317671</v>
      </c>
      <c r="H4026" s="114" t="s">
        <v>3911</v>
      </c>
      <c r="I4026" s="114" t="s">
        <v>680</v>
      </c>
      <c r="L4026">
        <v>310467</v>
      </c>
      <c r="M4026" s="114" t="s">
        <v>4566</v>
      </c>
      <c r="N4026" s="114" t="s">
        <v>678</v>
      </c>
      <c r="V4026" s="114" t="s">
        <v>4751</v>
      </c>
      <c r="W4026">
        <v>324471</v>
      </c>
    </row>
    <row r="4027" spans="7:23" ht="12.75">
      <c r="G4027">
        <v>358467</v>
      </c>
      <c r="H4027" s="114" t="s">
        <v>4839</v>
      </c>
      <c r="I4027" s="114" t="s">
        <v>4789</v>
      </c>
      <c r="L4027">
        <v>310468</v>
      </c>
      <c r="M4027" s="114" t="s">
        <v>4567</v>
      </c>
      <c r="N4027" s="114" t="s">
        <v>678</v>
      </c>
      <c r="V4027" s="114" t="s">
        <v>4012</v>
      </c>
      <c r="W4027">
        <v>314068</v>
      </c>
    </row>
    <row r="4028" spans="7:23" ht="12.75">
      <c r="G4028">
        <v>317672</v>
      </c>
      <c r="H4028" s="114" t="s">
        <v>3912</v>
      </c>
      <c r="I4028" s="114" t="s">
        <v>680</v>
      </c>
      <c r="L4028">
        <v>310469</v>
      </c>
      <c r="M4028" s="114" t="s">
        <v>4608</v>
      </c>
      <c r="N4028" s="114" t="s">
        <v>679</v>
      </c>
      <c r="V4028" s="114" t="s">
        <v>4013</v>
      </c>
      <c r="W4028">
        <v>313673</v>
      </c>
    </row>
    <row r="4029" spans="7:23" ht="12.75">
      <c r="G4029">
        <v>318281</v>
      </c>
      <c r="H4029" s="114" t="s">
        <v>3913</v>
      </c>
      <c r="I4029" s="114" t="s">
        <v>680</v>
      </c>
      <c r="L4029">
        <v>310471</v>
      </c>
      <c r="M4029" s="114" t="s">
        <v>4568</v>
      </c>
      <c r="N4029" s="114" t="s">
        <v>678</v>
      </c>
      <c r="V4029" s="114" t="s">
        <v>4014</v>
      </c>
      <c r="W4029">
        <v>313867</v>
      </c>
    </row>
    <row r="4030" spans="7:23" ht="12.75">
      <c r="G4030">
        <v>358469</v>
      </c>
      <c r="H4030" s="114" t="s">
        <v>4840</v>
      </c>
      <c r="I4030" s="114" t="s">
        <v>4789</v>
      </c>
      <c r="L4030">
        <v>310472</v>
      </c>
      <c r="M4030" s="114" t="s">
        <v>4569</v>
      </c>
      <c r="N4030" s="114" t="s">
        <v>678</v>
      </c>
      <c r="V4030" s="114" t="s">
        <v>4015</v>
      </c>
      <c r="W4030">
        <v>314474</v>
      </c>
    </row>
    <row r="4031" spans="7:23" ht="12.75">
      <c r="G4031">
        <v>314872</v>
      </c>
      <c r="H4031" s="114" t="s">
        <v>3915</v>
      </c>
      <c r="I4031" s="114" t="s">
        <v>680</v>
      </c>
      <c r="L4031">
        <v>310475</v>
      </c>
      <c r="M4031" s="114" t="s">
        <v>4570</v>
      </c>
      <c r="N4031" s="114" t="s">
        <v>678</v>
      </c>
      <c r="V4031" s="114" t="s">
        <v>4016</v>
      </c>
      <c r="W4031">
        <v>314473</v>
      </c>
    </row>
    <row r="4032" spans="7:23" ht="12.75">
      <c r="G4032">
        <v>358470</v>
      </c>
      <c r="H4032" s="114" t="s">
        <v>4841</v>
      </c>
      <c r="I4032" s="114" t="s">
        <v>4789</v>
      </c>
      <c r="L4032">
        <v>310477</v>
      </c>
      <c r="M4032" s="114" t="s">
        <v>4609</v>
      </c>
      <c r="N4032" s="114" t="s">
        <v>679</v>
      </c>
      <c r="V4032" s="114" t="s">
        <v>4017</v>
      </c>
      <c r="W4032">
        <v>314472</v>
      </c>
    </row>
    <row r="4033" spans="7:23" ht="12.75">
      <c r="G4033">
        <v>314873</v>
      </c>
      <c r="H4033" s="114" t="s">
        <v>3917</v>
      </c>
      <c r="I4033" s="114" t="s">
        <v>680</v>
      </c>
      <c r="L4033">
        <v>310668</v>
      </c>
      <c r="M4033" s="114" t="s">
        <v>4611</v>
      </c>
      <c r="N4033" s="114" t="s">
        <v>679</v>
      </c>
      <c r="V4033" s="114" t="s">
        <v>4018</v>
      </c>
      <c r="W4033">
        <v>314272</v>
      </c>
    </row>
    <row r="4034" spans="7:23" ht="12.75">
      <c r="G4034">
        <v>315497</v>
      </c>
      <c r="H4034" s="114" t="s">
        <v>3919</v>
      </c>
      <c r="I4034" s="114" t="s">
        <v>680</v>
      </c>
      <c r="L4034">
        <v>310671</v>
      </c>
      <c r="M4034" s="114" t="s">
        <v>4612</v>
      </c>
      <c r="N4034" s="114" t="s">
        <v>679</v>
      </c>
      <c r="V4034" s="114" t="s">
        <v>4019</v>
      </c>
      <c r="W4034">
        <v>317485</v>
      </c>
    </row>
    <row r="4035" spans="7:23" ht="12.75">
      <c r="G4035">
        <v>314266</v>
      </c>
      <c r="H4035" s="114" t="s">
        <v>3921</v>
      </c>
      <c r="I4035" s="114" t="s">
        <v>680</v>
      </c>
      <c r="L4035">
        <v>310678</v>
      </c>
      <c r="M4035" s="114" t="s">
        <v>4613</v>
      </c>
      <c r="N4035" s="114" t="s">
        <v>679</v>
      </c>
      <c r="V4035" s="114" t="s">
        <v>4020</v>
      </c>
      <c r="W4035">
        <v>317486</v>
      </c>
    </row>
    <row r="4036" spans="7:23" ht="12.75">
      <c r="G4036">
        <v>358472</v>
      </c>
      <c r="H4036" s="114" t="s">
        <v>4842</v>
      </c>
      <c r="I4036" s="114" t="s">
        <v>4789</v>
      </c>
      <c r="L4036">
        <v>310679</v>
      </c>
      <c r="M4036" s="114" t="s">
        <v>4614</v>
      </c>
      <c r="N4036" s="114" t="s">
        <v>679</v>
      </c>
      <c r="V4036" s="114" t="s">
        <v>4021</v>
      </c>
      <c r="W4036">
        <v>316674</v>
      </c>
    </row>
    <row r="4037" spans="7:23" ht="12.75">
      <c r="G4037">
        <v>358473</v>
      </c>
      <c r="H4037" s="114" t="s">
        <v>4843</v>
      </c>
      <c r="I4037" s="114" t="s">
        <v>4789</v>
      </c>
      <c r="L4037">
        <v>310680</v>
      </c>
      <c r="M4037" s="114" t="s">
        <v>4615</v>
      </c>
      <c r="N4037" s="114" t="s">
        <v>679</v>
      </c>
      <c r="V4037" s="114" t="s">
        <v>4022</v>
      </c>
      <c r="W4037">
        <v>313874</v>
      </c>
    </row>
    <row r="4038" spans="7:23" ht="12.75">
      <c r="G4038">
        <v>314866</v>
      </c>
      <c r="H4038" s="114" t="s">
        <v>3923</v>
      </c>
      <c r="I4038" s="114" t="s">
        <v>680</v>
      </c>
      <c r="L4038">
        <v>310681</v>
      </c>
      <c r="M4038" s="114" t="s">
        <v>4616</v>
      </c>
      <c r="N4038" s="114" t="s">
        <v>679</v>
      </c>
      <c r="V4038" s="114" t="s">
        <v>4023</v>
      </c>
      <c r="W4038">
        <v>313875</v>
      </c>
    </row>
    <row r="4039" spans="7:23" ht="12.75">
      <c r="G4039">
        <v>314867</v>
      </c>
      <c r="H4039" s="114" t="s">
        <v>3925</v>
      </c>
      <c r="I4039" s="114" t="s">
        <v>680</v>
      </c>
      <c r="L4039">
        <v>310683</v>
      </c>
      <c r="M4039" s="114" t="s">
        <v>4617</v>
      </c>
      <c r="N4039" s="114" t="s">
        <v>679</v>
      </c>
      <c r="V4039" s="114" t="s">
        <v>4024</v>
      </c>
      <c r="W4039">
        <v>313876</v>
      </c>
    </row>
    <row r="4040" spans="7:23" ht="12.75">
      <c r="G4040">
        <v>358475</v>
      </c>
      <c r="H4040" s="114" t="s">
        <v>4844</v>
      </c>
      <c r="I4040" s="114" t="s">
        <v>4789</v>
      </c>
      <c r="L4040">
        <v>310684</v>
      </c>
      <c r="M4040" s="114" t="s">
        <v>4620</v>
      </c>
      <c r="N4040" s="114" t="s">
        <v>679</v>
      </c>
      <c r="V4040" s="114" t="s">
        <v>4025</v>
      </c>
      <c r="W4040">
        <v>315078</v>
      </c>
    </row>
    <row r="4041" spans="7:23" ht="12.75">
      <c r="G4041">
        <v>358476</v>
      </c>
      <c r="H4041" s="114" t="s">
        <v>4845</v>
      </c>
      <c r="I4041" s="114" t="s">
        <v>4789</v>
      </c>
      <c r="L4041">
        <v>310688</v>
      </c>
      <c r="M4041" s="114" t="s">
        <v>4619</v>
      </c>
      <c r="N4041" s="114" t="s">
        <v>679</v>
      </c>
      <c r="V4041" s="114" t="s">
        <v>4026</v>
      </c>
      <c r="W4041">
        <v>315079</v>
      </c>
    </row>
    <row r="4042" spans="7:23" ht="12.75">
      <c r="G4042">
        <v>315266</v>
      </c>
      <c r="H4042" s="114" t="s">
        <v>3927</v>
      </c>
      <c r="I4042" s="114" t="s">
        <v>680</v>
      </c>
      <c r="L4042">
        <v>310689</v>
      </c>
      <c r="M4042" s="114" t="s">
        <v>4618</v>
      </c>
      <c r="N4042" s="114" t="s">
        <v>679</v>
      </c>
      <c r="V4042" s="114" t="s">
        <v>4027</v>
      </c>
      <c r="W4042">
        <v>313880</v>
      </c>
    </row>
    <row r="4043" spans="7:23" ht="12.75">
      <c r="G4043">
        <v>359467</v>
      </c>
      <c r="H4043" s="114" t="s">
        <v>4846</v>
      </c>
      <c r="I4043" s="114" t="s">
        <v>4789</v>
      </c>
      <c r="L4043">
        <v>310866</v>
      </c>
      <c r="M4043" s="114" t="s">
        <v>4621</v>
      </c>
      <c r="N4043" s="114" t="s">
        <v>679</v>
      </c>
      <c r="V4043" s="114" t="s">
        <v>4028</v>
      </c>
      <c r="W4043">
        <v>314468</v>
      </c>
    </row>
    <row r="4044" spans="7:23" ht="12.75">
      <c r="G4044">
        <v>313868</v>
      </c>
      <c r="H4044" s="114" t="s">
        <v>3929</v>
      </c>
      <c r="I4044" s="114" t="s">
        <v>680</v>
      </c>
      <c r="L4044">
        <v>310868</v>
      </c>
      <c r="M4044" s="114" t="s">
        <v>4622</v>
      </c>
      <c r="N4044" s="114" t="s">
        <v>679</v>
      </c>
      <c r="V4044" s="114" t="s">
        <v>4029</v>
      </c>
      <c r="W4044">
        <v>314470</v>
      </c>
    </row>
    <row r="4045" spans="7:23" ht="12.75">
      <c r="G4045">
        <v>313869</v>
      </c>
      <c r="H4045" s="114" t="s">
        <v>3931</v>
      </c>
      <c r="I4045" s="114" t="s">
        <v>680</v>
      </c>
      <c r="L4045">
        <v>310870</v>
      </c>
      <c r="M4045" s="114" t="s">
        <v>4623</v>
      </c>
      <c r="N4045" s="114" t="s">
        <v>679</v>
      </c>
      <c r="V4045" s="114" t="s">
        <v>4030</v>
      </c>
      <c r="W4045">
        <v>314471</v>
      </c>
    </row>
    <row r="4046" spans="7:23" ht="12.75">
      <c r="G4046">
        <v>315276</v>
      </c>
      <c r="H4046" s="114" t="s">
        <v>3933</v>
      </c>
      <c r="I4046" s="114" t="s">
        <v>680</v>
      </c>
      <c r="L4046">
        <v>310886</v>
      </c>
      <c r="M4046" s="114" t="s">
        <v>3914</v>
      </c>
      <c r="N4046" s="114" t="s">
        <v>4789</v>
      </c>
      <c r="V4046" s="114" t="s">
        <v>4031</v>
      </c>
      <c r="W4046">
        <v>314881</v>
      </c>
    </row>
    <row r="4047" spans="7:23" ht="12.75">
      <c r="G4047">
        <v>313870</v>
      </c>
      <c r="H4047" s="114" t="s">
        <v>3935</v>
      </c>
      <c r="I4047" s="114" t="s">
        <v>680</v>
      </c>
      <c r="L4047">
        <v>310887</v>
      </c>
      <c r="M4047" s="114" t="s">
        <v>3916</v>
      </c>
      <c r="N4047" s="114" t="s">
        <v>4789</v>
      </c>
      <c r="V4047" s="114" t="s">
        <v>4032</v>
      </c>
      <c r="W4047">
        <v>314882</v>
      </c>
    </row>
    <row r="4048" spans="7:23" ht="12.75">
      <c r="G4048">
        <v>313672</v>
      </c>
      <c r="H4048" s="114" t="s">
        <v>3936</v>
      </c>
      <c r="I4048" s="114" t="s">
        <v>680</v>
      </c>
      <c r="L4048">
        <v>310888</v>
      </c>
      <c r="M4048" s="114" t="s">
        <v>3918</v>
      </c>
      <c r="N4048" s="114" t="s">
        <v>4789</v>
      </c>
      <c r="V4048" s="114" t="s">
        <v>4033</v>
      </c>
      <c r="W4048">
        <v>314883</v>
      </c>
    </row>
    <row r="4049" spans="7:23" ht="12.75">
      <c r="G4049">
        <v>313871</v>
      </c>
      <c r="H4049" s="114" t="s">
        <v>3937</v>
      </c>
      <c r="I4049" s="114" t="s">
        <v>680</v>
      </c>
      <c r="L4049">
        <v>310889</v>
      </c>
      <c r="M4049" s="114" t="s">
        <v>3920</v>
      </c>
      <c r="N4049" s="114" t="s">
        <v>4789</v>
      </c>
      <c r="V4049" s="114" t="s">
        <v>4034</v>
      </c>
      <c r="W4049">
        <v>314879</v>
      </c>
    </row>
    <row r="4050" spans="7:23" ht="12.75">
      <c r="G4050">
        <v>310886</v>
      </c>
      <c r="H4050" s="114" t="s">
        <v>3914</v>
      </c>
      <c r="I4050" s="114" t="s">
        <v>4789</v>
      </c>
      <c r="L4050">
        <v>310890</v>
      </c>
      <c r="M4050" s="114" t="s">
        <v>3922</v>
      </c>
      <c r="N4050" s="114" t="s">
        <v>4789</v>
      </c>
      <c r="V4050" s="114" t="s">
        <v>4035</v>
      </c>
      <c r="W4050">
        <v>314878</v>
      </c>
    </row>
    <row r="4051" spans="7:23" ht="12.75">
      <c r="G4051">
        <v>315277</v>
      </c>
      <c r="H4051" s="114" t="s">
        <v>3939</v>
      </c>
      <c r="I4051" s="114" t="s">
        <v>680</v>
      </c>
      <c r="L4051">
        <v>310892</v>
      </c>
      <c r="M4051" s="114" t="s">
        <v>3938</v>
      </c>
      <c r="N4051" s="114" t="s">
        <v>4789</v>
      </c>
      <c r="V4051" s="114" t="s">
        <v>4036</v>
      </c>
      <c r="W4051">
        <v>315067</v>
      </c>
    </row>
    <row r="4052" spans="7:23" ht="12.75">
      <c r="G4052">
        <v>310887</v>
      </c>
      <c r="H4052" s="114" t="s">
        <v>3916</v>
      </c>
      <c r="I4052" s="114" t="s">
        <v>4789</v>
      </c>
      <c r="L4052">
        <v>310893</v>
      </c>
      <c r="M4052" s="114" t="s">
        <v>3940</v>
      </c>
      <c r="N4052" s="114" t="s">
        <v>4789</v>
      </c>
      <c r="V4052" s="114" t="s">
        <v>4037</v>
      </c>
      <c r="W4052">
        <v>315070</v>
      </c>
    </row>
    <row r="4053" spans="7:23" ht="12.75">
      <c r="G4053">
        <v>313872</v>
      </c>
      <c r="H4053" s="114" t="s">
        <v>3941</v>
      </c>
      <c r="I4053" s="114" t="s">
        <v>680</v>
      </c>
      <c r="L4053">
        <v>310894</v>
      </c>
      <c r="M4053" s="114" t="s">
        <v>3942</v>
      </c>
      <c r="N4053" s="114" t="s">
        <v>4789</v>
      </c>
      <c r="V4053" s="114" t="s">
        <v>4038</v>
      </c>
      <c r="W4053">
        <v>315071</v>
      </c>
    </row>
    <row r="4054" spans="7:23" ht="12.75">
      <c r="G4054">
        <v>310888</v>
      </c>
      <c r="H4054" s="114" t="s">
        <v>3918</v>
      </c>
      <c r="I4054" s="114" t="s">
        <v>4789</v>
      </c>
      <c r="L4054">
        <v>310895</v>
      </c>
      <c r="M4054" s="114" t="s">
        <v>3944</v>
      </c>
      <c r="N4054" s="114" t="s">
        <v>4789</v>
      </c>
      <c r="V4054" s="114" t="s">
        <v>4039</v>
      </c>
      <c r="W4054">
        <v>315072</v>
      </c>
    </row>
    <row r="4055" spans="7:23" ht="12.75">
      <c r="G4055">
        <v>313873</v>
      </c>
      <c r="H4055" s="114" t="s">
        <v>3943</v>
      </c>
      <c r="I4055" s="114" t="s">
        <v>680</v>
      </c>
      <c r="L4055">
        <v>310896</v>
      </c>
      <c r="M4055" s="114" t="s">
        <v>3946</v>
      </c>
      <c r="N4055" s="114" t="s">
        <v>4789</v>
      </c>
      <c r="V4055" s="114" t="s">
        <v>4040</v>
      </c>
      <c r="W4055">
        <v>315084</v>
      </c>
    </row>
    <row r="4056" spans="7:23" ht="12.75">
      <c r="G4056">
        <v>310889</v>
      </c>
      <c r="H4056" s="114" t="s">
        <v>3920</v>
      </c>
      <c r="I4056" s="114" t="s">
        <v>4789</v>
      </c>
      <c r="L4056">
        <v>310898</v>
      </c>
      <c r="M4056" s="114" t="s">
        <v>3924</v>
      </c>
      <c r="N4056" s="114" t="s">
        <v>4789</v>
      </c>
      <c r="V4056" s="114" t="s">
        <v>4041</v>
      </c>
      <c r="W4056">
        <v>315076</v>
      </c>
    </row>
    <row r="4057" spans="7:23" ht="12.75">
      <c r="G4057">
        <v>317873</v>
      </c>
      <c r="H4057" s="114" t="s">
        <v>4159</v>
      </c>
      <c r="I4057" s="114" t="s">
        <v>680</v>
      </c>
      <c r="L4057">
        <v>310900</v>
      </c>
      <c r="M4057" s="114" t="s">
        <v>3948</v>
      </c>
      <c r="N4057" s="114" t="s">
        <v>4789</v>
      </c>
      <c r="V4057" s="114" t="s">
        <v>4042</v>
      </c>
      <c r="W4057">
        <v>315090</v>
      </c>
    </row>
    <row r="4058" spans="7:23" ht="12.75">
      <c r="G4058">
        <v>310890</v>
      </c>
      <c r="H4058" s="114" t="s">
        <v>3922</v>
      </c>
      <c r="I4058" s="114" t="s">
        <v>4789</v>
      </c>
      <c r="L4058">
        <v>310903</v>
      </c>
      <c r="M4058" s="114" t="s">
        <v>3926</v>
      </c>
      <c r="N4058" s="114" t="s">
        <v>4789</v>
      </c>
      <c r="V4058" s="114" t="s">
        <v>4043</v>
      </c>
      <c r="W4058">
        <v>315091</v>
      </c>
    </row>
    <row r="4059" spans="7:23" ht="12.75">
      <c r="G4059">
        <v>317874</v>
      </c>
      <c r="H4059" s="114" t="s">
        <v>4160</v>
      </c>
      <c r="I4059" s="114" t="s">
        <v>680</v>
      </c>
      <c r="L4059">
        <v>310904</v>
      </c>
      <c r="M4059" s="114" t="s">
        <v>3928</v>
      </c>
      <c r="N4059" s="114" t="s">
        <v>4789</v>
      </c>
      <c r="V4059" s="114" t="s">
        <v>4044</v>
      </c>
      <c r="W4059">
        <v>315092</v>
      </c>
    </row>
    <row r="4060" spans="7:23" ht="12.75">
      <c r="G4060">
        <v>310898</v>
      </c>
      <c r="H4060" s="114" t="s">
        <v>3924</v>
      </c>
      <c r="I4060" s="114" t="s">
        <v>4789</v>
      </c>
      <c r="L4060">
        <v>310905</v>
      </c>
      <c r="M4060" s="114" t="s">
        <v>3930</v>
      </c>
      <c r="N4060" s="114" t="s">
        <v>4789</v>
      </c>
      <c r="V4060" s="114" t="s">
        <v>4045</v>
      </c>
      <c r="W4060">
        <v>315094</v>
      </c>
    </row>
    <row r="4061" spans="7:23" ht="12.75">
      <c r="G4061">
        <v>316872</v>
      </c>
      <c r="H4061" s="114" t="s">
        <v>3945</v>
      </c>
      <c r="I4061" s="114" t="s">
        <v>680</v>
      </c>
      <c r="L4061">
        <v>310906</v>
      </c>
      <c r="M4061" s="114" t="s">
        <v>3932</v>
      </c>
      <c r="N4061" s="114" t="s">
        <v>4789</v>
      </c>
      <c r="V4061" s="114" t="s">
        <v>4046</v>
      </c>
      <c r="W4061">
        <v>315095</v>
      </c>
    </row>
    <row r="4062" spans="7:23" ht="12.75">
      <c r="G4062">
        <v>316873</v>
      </c>
      <c r="H4062" s="114" t="s">
        <v>4119</v>
      </c>
      <c r="I4062" s="114" t="s">
        <v>680</v>
      </c>
      <c r="L4062">
        <v>310907</v>
      </c>
      <c r="M4062" s="114" t="s">
        <v>3934</v>
      </c>
      <c r="N4062" s="114" t="s">
        <v>4789</v>
      </c>
      <c r="V4062" s="114" t="s">
        <v>4047</v>
      </c>
      <c r="W4062">
        <v>315096</v>
      </c>
    </row>
    <row r="4063" spans="7:23" ht="12.75">
      <c r="G4063">
        <v>317069</v>
      </c>
      <c r="H4063" s="114" t="s">
        <v>4123</v>
      </c>
      <c r="I4063" s="114" t="s">
        <v>680</v>
      </c>
      <c r="L4063">
        <v>310909</v>
      </c>
      <c r="M4063" s="114" t="s">
        <v>3951</v>
      </c>
      <c r="N4063" s="114" t="s">
        <v>4789</v>
      </c>
      <c r="V4063" s="114" t="s">
        <v>4048</v>
      </c>
      <c r="W4063">
        <v>315270</v>
      </c>
    </row>
    <row r="4064" spans="7:23" ht="12.75">
      <c r="G4064">
        <v>310903</v>
      </c>
      <c r="H4064" s="114" t="s">
        <v>3926</v>
      </c>
      <c r="I4064" s="114" t="s">
        <v>4789</v>
      </c>
      <c r="L4064">
        <v>310910</v>
      </c>
      <c r="M4064" s="114" t="s">
        <v>3952</v>
      </c>
      <c r="N4064" s="114" t="s">
        <v>4789</v>
      </c>
      <c r="V4064" s="114" t="s">
        <v>4049</v>
      </c>
      <c r="W4064">
        <v>315483</v>
      </c>
    </row>
    <row r="4065" spans="7:23" ht="12.75">
      <c r="G4065">
        <v>317070</v>
      </c>
      <c r="H4065" s="114" t="s">
        <v>3947</v>
      </c>
      <c r="I4065" s="114" t="s">
        <v>680</v>
      </c>
      <c r="L4065">
        <v>310911</v>
      </c>
      <c r="M4065" s="114" t="s">
        <v>3953</v>
      </c>
      <c r="N4065" s="114" t="s">
        <v>4789</v>
      </c>
      <c r="V4065" s="114" t="s">
        <v>4050</v>
      </c>
      <c r="W4065">
        <v>315280</v>
      </c>
    </row>
    <row r="4066" spans="7:23" ht="12.75">
      <c r="G4066">
        <v>310904</v>
      </c>
      <c r="H4066" s="114" t="s">
        <v>3928</v>
      </c>
      <c r="I4066" s="114" t="s">
        <v>4789</v>
      </c>
      <c r="L4066">
        <v>310912</v>
      </c>
      <c r="M4066" s="114" t="s">
        <v>3954</v>
      </c>
      <c r="N4066" s="114" t="s">
        <v>4789</v>
      </c>
      <c r="V4066" s="114" t="s">
        <v>4051</v>
      </c>
      <c r="W4066">
        <v>315268</v>
      </c>
    </row>
    <row r="4067" spans="7:23" ht="12.75">
      <c r="G4067">
        <v>313878</v>
      </c>
      <c r="H4067" s="114" t="s">
        <v>3949</v>
      </c>
      <c r="I4067" s="114" t="s">
        <v>680</v>
      </c>
      <c r="L4067">
        <v>310913</v>
      </c>
      <c r="M4067" s="114" t="s">
        <v>3955</v>
      </c>
      <c r="N4067" s="114" t="s">
        <v>4789</v>
      </c>
      <c r="V4067" s="114" t="s">
        <v>5383</v>
      </c>
      <c r="W4067">
        <v>410469</v>
      </c>
    </row>
    <row r="4068" spans="7:23" ht="12.75">
      <c r="G4068">
        <v>310905</v>
      </c>
      <c r="H4068" s="114" t="s">
        <v>3930</v>
      </c>
      <c r="I4068" s="114" t="s">
        <v>4789</v>
      </c>
      <c r="L4068">
        <v>310916</v>
      </c>
      <c r="M4068" s="114" t="s">
        <v>2138</v>
      </c>
      <c r="N4068" s="114" t="s">
        <v>679</v>
      </c>
      <c r="V4068" s="114" t="s">
        <v>5384</v>
      </c>
      <c r="W4068">
        <v>410472</v>
      </c>
    </row>
    <row r="4069" spans="7:23" ht="12.75">
      <c r="G4069">
        <v>313879</v>
      </c>
      <c r="H4069" s="114" t="s">
        <v>3950</v>
      </c>
      <c r="I4069" s="114" t="s">
        <v>680</v>
      </c>
      <c r="L4069">
        <v>310917</v>
      </c>
      <c r="M4069" s="114" t="s">
        <v>2139</v>
      </c>
      <c r="N4069" s="114" t="s">
        <v>679</v>
      </c>
      <c r="V4069" s="114" t="s">
        <v>4052</v>
      </c>
      <c r="W4069">
        <v>315468</v>
      </c>
    </row>
    <row r="4070" spans="7:23" ht="12.75">
      <c r="G4070">
        <v>310906</v>
      </c>
      <c r="H4070" s="114" t="s">
        <v>3932</v>
      </c>
      <c r="I4070" s="114" t="s">
        <v>4789</v>
      </c>
      <c r="L4070">
        <v>310918</v>
      </c>
      <c r="M4070" s="114" t="s">
        <v>4571</v>
      </c>
      <c r="N4070" s="114" t="s">
        <v>679</v>
      </c>
      <c r="V4070" s="114" t="s">
        <v>5385</v>
      </c>
      <c r="W4070">
        <v>410267</v>
      </c>
    </row>
    <row r="4071" spans="7:23" ht="12.75">
      <c r="G4071">
        <v>406668</v>
      </c>
      <c r="H4071" s="114" t="s">
        <v>4547</v>
      </c>
      <c r="I4071" s="114" t="s">
        <v>680</v>
      </c>
      <c r="L4071">
        <v>311468</v>
      </c>
      <c r="M4071" s="114" t="s">
        <v>3904</v>
      </c>
      <c r="N4071" s="114" t="s">
        <v>680</v>
      </c>
      <c r="V4071" s="114" t="s">
        <v>4848</v>
      </c>
      <c r="W4071">
        <v>342466</v>
      </c>
    </row>
    <row r="4072" spans="7:23" ht="12.75">
      <c r="G4072">
        <v>310907</v>
      </c>
      <c r="H4072" s="114" t="s">
        <v>3934</v>
      </c>
      <c r="I4072" s="114" t="s">
        <v>4789</v>
      </c>
      <c r="L4072">
        <v>311667</v>
      </c>
      <c r="M4072" s="114" t="s">
        <v>3957</v>
      </c>
      <c r="N4072" s="114" t="s">
        <v>680</v>
      </c>
      <c r="V4072" s="114" t="s">
        <v>5386</v>
      </c>
      <c r="W4072">
        <v>411266</v>
      </c>
    </row>
    <row r="4073" spans="7:23" ht="12.75">
      <c r="G4073">
        <v>310892</v>
      </c>
      <c r="H4073" s="114" t="s">
        <v>3938</v>
      </c>
      <c r="I4073" s="114" t="s">
        <v>4789</v>
      </c>
      <c r="L4073">
        <v>311915</v>
      </c>
      <c r="M4073" s="114" t="s">
        <v>3959</v>
      </c>
      <c r="N4073" s="114" t="s">
        <v>680</v>
      </c>
      <c r="V4073" s="114" t="s">
        <v>4053</v>
      </c>
      <c r="W4073">
        <v>315480</v>
      </c>
    </row>
    <row r="4074" spans="7:23" ht="12.75">
      <c r="G4074">
        <v>310893</v>
      </c>
      <c r="H4074" s="114" t="s">
        <v>3940</v>
      </c>
      <c r="I4074" s="114" t="s">
        <v>4789</v>
      </c>
      <c r="L4074">
        <v>311916</v>
      </c>
      <c r="M4074" s="114" t="s">
        <v>3961</v>
      </c>
      <c r="N4074" s="114" t="s">
        <v>680</v>
      </c>
      <c r="V4074" s="114" t="s">
        <v>4054</v>
      </c>
      <c r="W4074">
        <v>315481</v>
      </c>
    </row>
    <row r="4075" spans="7:23" ht="12.75">
      <c r="G4075">
        <v>310894</v>
      </c>
      <c r="H4075" s="114" t="s">
        <v>3942</v>
      </c>
      <c r="I4075" s="114" t="s">
        <v>4789</v>
      </c>
      <c r="L4075">
        <v>311917</v>
      </c>
      <c r="M4075" s="114" t="s">
        <v>3963</v>
      </c>
      <c r="N4075" s="114" t="s">
        <v>680</v>
      </c>
      <c r="V4075" s="114" t="s">
        <v>4055</v>
      </c>
      <c r="W4075">
        <v>315487</v>
      </c>
    </row>
    <row r="4076" spans="7:23" ht="12.75">
      <c r="G4076">
        <v>310895</v>
      </c>
      <c r="H4076" s="114" t="s">
        <v>3944</v>
      </c>
      <c r="I4076" s="114" t="s">
        <v>4789</v>
      </c>
      <c r="L4076">
        <v>311918</v>
      </c>
      <c r="M4076" s="114" t="s">
        <v>3965</v>
      </c>
      <c r="N4076" s="114" t="s">
        <v>680</v>
      </c>
      <c r="V4076" s="114" t="s">
        <v>4056</v>
      </c>
      <c r="W4076">
        <v>315489</v>
      </c>
    </row>
    <row r="4077" spans="7:23" ht="12.75">
      <c r="G4077">
        <v>310896</v>
      </c>
      <c r="H4077" s="114" t="s">
        <v>3946</v>
      </c>
      <c r="I4077" s="114" t="s">
        <v>4789</v>
      </c>
      <c r="L4077">
        <v>311919</v>
      </c>
      <c r="M4077" s="114" t="s">
        <v>3967</v>
      </c>
      <c r="N4077" s="114" t="s">
        <v>680</v>
      </c>
      <c r="V4077" s="114" t="s">
        <v>4057</v>
      </c>
      <c r="W4077">
        <v>315493</v>
      </c>
    </row>
    <row r="4078" spans="7:23" ht="12.75">
      <c r="G4078">
        <v>311667</v>
      </c>
      <c r="H4078" s="114" t="s">
        <v>3957</v>
      </c>
      <c r="I4078" s="114" t="s">
        <v>680</v>
      </c>
      <c r="L4078">
        <v>311920</v>
      </c>
      <c r="M4078" s="114" t="s">
        <v>3969</v>
      </c>
      <c r="N4078" s="114" t="s">
        <v>680</v>
      </c>
      <c r="V4078" s="114" t="s">
        <v>4058</v>
      </c>
      <c r="W4078">
        <v>315495</v>
      </c>
    </row>
    <row r="4079" spans="7:23" ht="12.75">
      <c r="G4079">
        <v>310900</v>
      </c>
      <c r="H4079" s="114" t="s">
        <v>3948</v>
      </c>
      <c r="I4079" s="114" t="s">
        <v>4789</v>
      </c>
      <c r="L4079">
        <v>311921</v>
      </c>
      <c r="M4079" s="114" t="s">
        <v>3971</v>
      </c>
      <c r="N4079" s="114" t="s">
        <v>680</v>
      </c>
      <c r="V4079" s="114" t="s">
        <v>5387</v>
      </c>
      <c r="W4079">
        <v>410476</v>
      </c>
    </row>
    <row r="4080" spans="7:23" ht="12.75">
      <c r="G4080">
        <v>311915</v>
      </c>
      <c r="H4080" s="114" t="s">
        <v>3959</v>
      </c>
      <c r="I4080" s="114" t="s">
        <v>680</v>
      </c>
      <c r="L4080">
        <v>311922</v>
      </c>
      <c r="M4080" s="114" t="s">
        <v>3973</v>
      </c>
      <c r="N4080" s="114" t="s">
        <v>680</v>
      </c>
      <c r="V4080" s="114" t="s">
        <v>5388</v>
      </c>
      <c r="W4080">
        <v>410477</v>
      </c>
    </row>
    <row r="4081" spans="7:23" ht="12.75">
      <c r="G4081">
        <v>311916</v>
      </c>
      <c r="H4081" s="114" t="s">
        <v>3961</v>
      </c>
      <c r="I4081" s="114" t="s">
        <v>680</v>
      </c>
      <c r="L4081">
        <v>311923</v>
      </c>
      <c r="M4081" s="114" t="s">
        <v>3975</v>
      </c>
      <c r="N4081" s="114" t="s">
        <v>680</v>
      </c>
      <c r="V4081" s="114" t="s">
        <v>4059</v>
      </c>
      <c r="W4081">
        <v>315500</v>
      </c>
    </row>
    <row r="4082" spans="7:23" ht="12.75">
      <c r="G4082">
        <v>311917</v>
      </c>
      <c r="H4082" s="114" t="s">
        <v>3963</v>
      </c>
      <c r="I4082" s="114" t="s">
        <v>680</v>
      </c>
      <c r="L4082">
        <v>311924</v>
      </c>
      <c r="M4082" s="114" t="s">
        <v>3977</v>
      </c>
      <c r="N4082" s="114" t="s">
        <v>680</v>
      </c>
      <c r="V4082" s="114" t="s">
        <v>5389</v>
      </c>
      <c r="W4082">
        <v>412466</v>
      </c>
    </row>
    <row r="4083" spans="7:23" ht="12.75">
      <c r="G4083">
        <v>310909</v>
      </c>
      <c r="H4083" s="114" t="s">
        <v>3951</v>
      </c>
      <c r="I4083" s="114" t="s">
        <v>4789</v>
      </c>
      <c r="L4083">
        <v>311925</v>
      </c>
      <c r="M4083" s="114" t="s">
        <v>3979</v>
      </c>
      <c r="N4083" s="114" t="s">
        <v>680</v>
      </c>
      <c r="V4083" s="114" t="s">
        <v>4060</v>
      </c>
      <c r="W4083">
        <v>315501</v>
      </c>
    </row>
    <row r="4084" spans="7:23" ht="12.75">
      <c r="G4084">
        <v>311918</v>
      </c>
      <c r="H4084" s="114" t="s">
        <v>3965</v>
      </c>
      <c r="I4084" s="114" t="s">
        <v>680</v>
      </c>
      <c r="L4084">
        <v>311926</v>
      </c>
      <c r="M4084" s="114" t="s">
        <v>869</v>
      </c>
      <c r="N4084" s="114" t="s">
        <v>680</v>
      </c>
      <c r="V4084" s="114" t="s">
        <v>4061</v>
      </c>
      <c r="W4084">
        <v>315667</v>
      </c>
    </row>
    <row r="4085" spans="7:23" ht="12.75">
      <c r="G4085">
        <v>310910</v>
      </c>
      <c r="H4085" s="114" t="s">
        <v>3952</v>
      </c>
      <c r="I4085" s="114" t="s">
        <v>4789</v>
      </c>
      <c r="L4085">
        <v>311927</v>
      </c>
      <c r="M4085" s="114" t="s">
        <v>870</v>
      </c>
      <c r="N4085" s="114" t="s">
        <v>680</v>
      </c>
      <c r="V4085" s="114" t="s">
        <v>4062</v>
      </c>
      <c r="W4085">
        <v>315673</v>
      </c>
    </row>
    <row r="4086" spans="7:23" ht="12.75">
      <c r="G4086">
        <v>311919</v>
      </c>
      <c r="H4086" s="114" t="s">
        <v>3967</v>
      </c>
      <c r="I4086" s="114" t="s">
        <v>680</v>
      </c>
      <c r="L4086">
        <v>311928</v>
      </c>
      <c r="M4086" s="114" t="s">
        <v>874</v>
      </c>
      <c r="N4086" s="114" t="s">
        <v>680</v>
      </c>
      <c r="V4086" s="114" t="s">
        <v>4063</v>
      </c>
      <c r="W4086">
        <v>315678</v>
      </c>
    </row>
    <row r="4087" spans="7:23" ht="12.75">
      <c r="G4087">
        <v>310911</v>
      </c>
      <c r="H4087" s="114" t="s">
        <v>3953</v>
      </c>
      <c r="I4087" s="114" t="s">
        <v>4789</v>
      </c>
      <c r="L4087">
        <v>311929</v>
      </c>
      <c r="M4087" s="114" t="s">
        <v>875</v>
      </c>
      <c r="N4087" s="114" t="s">
        <v>680</v>
      </c>
      <c r="V4087" s="114" t="s">
        <v>4064</v>
      </c>
      <c r="W4087">
        <v>315866</v>
      </c>
    </row>
    <row r="4088" spans="7:23" ht="12.75">
      <c r="G4088">
        <v>311920</v>
      </c>
      <c r="H4088" s="114" t="s">
        <v>3969</v>
      </c>
      <c r="I4088" s="114" t="s">
        <v>680</v>
      </c>
      <c r="L4088">
        <v>311930</v>
      </c>
      <c r="M4088" s="114" t="s">
        <v>3985</v>
      </c>
      <c r="N4088" s="114" t="s">
        <v>680</v>
      </c>
      <c r="V4088" s="114" t="s">
        <v>4065</v>
      </c>
      <c r="W4088">
        <v>315867</v>
      </c>
    </row>
    <row r="4089" spans="7:23" ht="12.75">
      <c r="G4089">
        <v>310912</v>
      </c>
      <c r="H4089" s="114" t="s">
        <v>3954</v>
      </c>
      <c r="I4089" s="114" t="s">
        <v>4789</v>
      </c>
      <c r="L4089">
        <v>311931</v>
      </c>
      <c r="M4089" s="114" t="s">
        <v>3986</v>
      </c>
      <c r="N4089" s="114" t="s">
        <v>680</v>
      </c>
      <c r="V4089" s="114" t="s">
        <v>4066</v>
      </c>
      <c r="W4089">
        <v>315868</v>
      </c>
    </row>
    <row r="4090" spans="7:23" ht="12.75">
      <c r="G4090">
        <v>311921</v>
      </c>
      <c r="H4090" s="114" t="s">
        <v>3971</v>
      </c>
      <c r="I4090" s="114" t="s">
        <v>680</v>
      </c>
      <c r="L4090">
        <v>311932</v>
      </c>
      <c r="M4090" s="114" t="s">
        <v>3987</v>
      </c>
      <c r="N4090" s="114" t="s">
        <v>680</v>
      </c>
      <c r="V4090" s="114" t="s">
        <v>4067</v>
      </c>
      <c r="W4090">
        <v>315869</v>
      </c>
    </row>
    <row r="4091" spans="7:23" ht="12.75">
      <c r="G4091">
        <v>310913</v>
      </c>
      <c r="H4091" s="114" t="s">
        <v>3955</v>
      </c>
      <c r="I4091" s="114" t="s">
        <v>4789</v>
      </c>
      <c r="L4091">
        <v>311933</v>
      </c>
      <c r="M4091" s="114" t="s">
        <v>3988</v>
      </c>
      <c r="N4091" s="114" t="s">
        <v>680</v>
      </c>
      <c r="V4091" s="114" t="s">
        <v>4068</v>
      </c>
      <c r="W4091">
        <v>315870</v>
      </c>
    </row>
    <row r="4092" spans="7:23" ht="12.75">
      <c r="G4092">
        <v>311922</v>
      </c>
      <c r="H4092" s="114" t="s">
        <v>3973</v>
      </c>
      <c r="I4092" s="114" t="s">
        <v>680</v>
      </c>
      <c r="L4092">
        <v>311934</v>
      </c>
      <c r="M4092" s="114" t="s">
        <v>3989</v>
      </c>
      <c r="N4092" s="114" t="s">
        <v>680</v>
      </c>
      <c r="V4092" s="114" t="s">
        <v>5390</v>
      </c>
      <c r="W4092">
        <v>368068</v>
      </c>
    </row>
    <row r="4093" spans="7:23" ht="12.75">
      <c r="G4093">
        <v>311923</v>
      </c>
      <c r="H4093" s="114" t="s">
        <v>3975</v>
      </c>
      <c r="I4093" s="114" t="s">
        <v>680</v>
      </c>
      <c r="L4093">
        <v>311935</v>
      </c>
      <c r="M4093" s="114" t="s">
        <v>3990</v>
      </c>
      <c r="N4093" s="114" t="s">
        <v>680</v>
      </c>
      <c r="V4093" s="114" t="s">
        <v>4069</v>
      </c>
      <c r="W4093">
        <v>315871</v>
      </c>
    </row>
    <row r="4094" spans="7:23" ht="12.75">
      <c r="G4094">
        <v>339866</v>
      </c>
      <c r="H4094" s="114" t="s">
        <v>4847</v>
      </c>
      <c r="I4094" s="114" t="s">
        <v>680</v>
      </c>
      <c r="L4094">
        <v>311936</v>
      </c>
      <c r="M4094" s="114" t="s">
        <v>3991</v>
      </c>
      <c r="N4094" s="114" t="s">
        <v>680</v>
      </c>
      <c r="V4094" s="114" t="s">
        <v>4752</v>
      </c>
      <c r="W4094">
        <v>324266</v>
      </c>
    </row>
    <row r="4095" spans="7:23" ht="12.75">
      <c r="G4095">
        <v>320666</v>
      </c>
      <c r="H4095" s="114" t="s">
        <v>3956</v>
      </c>
      <c r="I4095" s="114" t="s">
        <v>4789</v>
      </c>
      <c r="L4095">
        <v>311937</v>
      </c>
      <c r="M4095" s="114" t="s">
        <v>3992</v>
      </c>
      <c r="N4095" s="114" t="s">
        <v>680</v>
      </c>
      <c r="V4095" s="114" t="s">
        <v>5391</v>
      </c>
      <c r="W4095">
        <v>418868</v>
      </c>
    </row>
    <row r="4096" spans="7:23" ht="12.75">
      <c r="G4096">
        <v>320675</v>
      </c>
      <c r="H4096" s="114" t="s">
        <v>3958</v>
      </c>
      <c r="I4096" s="114" t="s">
        <v>4789</v>
      </c>
      <c r="L4096">
        <v>311938</v>
      </c>
      <c r="M4096" s="114" t="s">
        <v>3993</v>
      </c>
      <c r="N4096" s="114" t="s">
        <v>680</v>
      </c>
      <c r="V4096" s="114" t="s">
        <v>4070</v>
      </c>
      <c r="W4096">
        <v>315872</v>
      </c>
    </row>
    <row r="4097" spans="7:23" ht="12.75">
      <c r="G4097">
        <v>311924</v>
      </c>
      <c r="H4097" s="114" t="s">
        <v>3977</v>
      </c>
      <c r="I4097" s="114" t="s">
        <v>680</v>
      </c>
      <c r="L4097">
        <v>311939</v>
      </c>
      <c r="M4097" s="114" t="s">
        <v>3994</v>
      </c>
      <c r="N4097" s="114" t="s">
        <v>680</v>
      </c>
      <c r="V4097" s="114" t="s">
        <v>4071</v>
      </c>
      <c r="W4097">
        <v>315873</v>
      </c>
    </row>
    <row r="4098" spans="7:23" ht="12.75">
      <c r="G4098">
        <v>320676</v>
      </c>
      <c r="H4098" s="114" t="s">
        <v>3960</v>
      </c>
      <c r="I4098" s="114" t="s">
        <v>4789</v>
      </c>
      <c r="L4098">
        <v>311940</v>
      </c>
      <c r="M4098" s="114" t="s">
        <v>3995</v>
      </c>
      <c r="N4098" s="114" t="s">
        <v>680</v>
      </c>
      <c r="V4098" s="114" t="s">
        <v>4072</v>
      </c>
      <c r="W4098">
        <v>315874</v>
      </c>
    </row>
    <row r="4099" spans="7:23" ht="12.75">
      <c r="G4099">
        <v>311925</v>
      </c>
      <c r="H4099" s="114" t="s">
        <v>3979</v>
      </c>
      <c r="I4099" s="114" t="s">
        <v>680</v>
      </c>
      <c r="L4099">
        <v>311941</v>
      </c>
      <c r="M4099" s="114" t="s">
        <v>3996</v>
      </c>
      <c r="N4099" s="114" t="s">
        <v>680</v>
      </c>
      <c r="V4099" s="114" t="s">
        <v>4073</v>
      </c>
      <c r="W4099">
        <v>316066</v>
      </c>
    </row>
    <row r="4100" spans="7:23" ht="12.75">
      <c r="G4100">
        <v>320677</v>
      </c>
      <c r="H4100" s="114" t="s">
        <v>3962</v>
      </c>
      <c r="I4100" s="114" t="s">
        <v>4789</v>
      </c>
      <c r="L4100">
        <v>311942</v>
      </c>
      <c r="M4100" s="114" t="s">
        <v>3997</v>
      </c>
      <c r="N4100" s="114" t="s">
        <v>680</v>
      </c>
      <c r="V4100" s="114" t="s">
        <v>4074</v>
      </c>
      <c r="W4100">
        <v>316067</v>
      </c>
    </row>
    <row r="4101" spans="7:23" ht="12.75">
      <c r="G4101">
        <v>311926</v>
      </c>
      <c r="H4101" s="114" t="s">
        <v>869</v>
      </c>
      <c r="I4101" s="114" t="s">
        <v>680</v>
      </c>
      <c r="L4101">
        <v>311943</v>
      </c>
      <c r="M4101" s="114" t="s">
        <v>3998</v>
      </c>
      <c r="N4101" s="114" t="s">
        <v>680</v>
      </c>
      <c r="V4101" s="114" t="s">
        <v>4075</v>
      </c>
      <c r="W4101">
        <v>316068</v>
      </c>
    </row>
    <row r="4102" spans="7:23" ht="12.75">
      <c r="G4102">
        <v>320678</v>
      </c>
      <c r="H4102" s="114" t="s">
        <v>3964</v>
      </c>
      <c r="I4102" s="114" t="s">
        <v>4789</v>
      </c>
      <c r="L4102">
        <v>311944</v>
      </c>
      <c r="M4102" s="114" t="s">
        <v>3999</v>
      </c>
      <c r="N4102" s="114" t="s">
        <v>680</v>
      </c>
      <c r="V4102" s="114" t="s">
        <v>4076</v>
      </c>
      <c r="W4102">
        <v>316069</v>
      </c>
    </row>
    <row r="4103" spans="7:23" ht="12.75">
      <c r="G4103">
        <v>311927</v>
      </c>
      <c r="H4103" s="114" t="s">
        <v>870</v>
      </c>
      <c r="I4103" s="114" t="s">
        <v>680</v>
      </c>
      <c r="L4103">
        <v>311945</v>
      </c>
      <c r="M4103" s="114" t="s">
        <v>4000</v>
      </c>
      <c r="N4103" s="114" t="s">
        <v>680</v>
      </c>
      <c r="V4103" s="114" t="s">
        <v>4077</v>
      </c>
      <c r="W4103">
        <v>316070</v>
      </c>
    </row>
    <row r="4104" spans="7:23" ht="12.75">
      <c r="G4104">
        <v>320866</v>
      </c>
      <c r="H4104" s="114" t="s">
        <v>3966</v>
      </c>
      <c r="I4104" s="114" t="s">
        <v>4789</v>
      </c>
      <c r="L4104">
        <v>311946</v>
      </c>
      <c r="M4104" s="114" t="s">
        <v>4001</v>
      </c>
      <c r="N4104" s="114" t="s">
        <v>680</v>
      </c>
      <c r="V4104" s="114" t="s">
        <v>4078</v>
      </c>
      <c r="W4104">
        <v>316071</v>
      </c>
    </row>
    <row r="4105" spans="7:23" ht="12.75">
      <c r="G4105">
        <v>311928</v>
      </c>
      <c r="H4105" s="114" t="s">
        <v>874</v>
      </c>
      <c r="I4105" s="114" t="s">
        <v>680</v>
      </c>
      <c r="L4105">
        <v>311947</v>
      </c>
      <c r="M4105" s="114" t="s">
        <v>4002</v>
      </c>
      <c r="N4105" s="114" t="s">
        <v>680</v>
      </c>
      <c r="V4105" s="114" t="s">
        <v>4079</v>
      </c>
      <c r="W4105">
        <v>316072</v>
      </c>
    </row>
    <row r="4106" spans="7:23" ht="12.75">
      <c r="G4106">
        <v>320680</v>
      </c>
      <c r="H4106" s="114" t="s">
        <v>3968</v>
      </c>
      <c r="I4106" s="114" t="s">
        <v>4789</v>
      </c>
      <c r="L4106">
        <v>311948</v>
      </c>
      <c r="M4106" s="114" t="s">
        <v>4003</v>
      </c>
      <c r="N4106" s="114" t="s">
        <v>680</v>
      </c>
      <c r="V4106" s="114" t="s">
        <v>4080</v>
      </c>
      <c r="W4106">
        <v>316073</v>
      </c>
    </row>
    <row r="4107" spans="7:23" ht="12.75">
      <c r="G4107">
        <v>311929</v>
      </c>
      <c r="H4107" s="114" t="s">
        <v>875</v>
      </c>
      <c r="I4107" s="114" t="s">
        <v>680</v>
      </c>
      <c r="L4107">
        <v>311949</v>
      </c>
      <c r="M4107" s="114" t="s">
        <v>4004</v>
      </c>
      <c r="N4107" s="114" t="s">
        <v>680</v>
      </c>
      <c r="V4107" s="114" t="s">
        <v>4081</v>
      </c>
      <c r="W4107">
        <v>316074</v>
      </c>
    </row>
    <row r="4108" spans="7:23" ht="12.75">
      <c r="G4108">
        <v>320681</v>
      </c>
      <c r="H4108" s="114" t="s">
        <v>3970</v>
      </c>
      <c r="I4108" s="114" t="s">
        <v>4789</v>
      </c>
      <c r="L4108">
        <v>311950</v>
      </c>
      <c r="M4108" s="114" t="s">
        <v>4005</v>
      </c>
      <c r="N4108" s="114" t="s">
        <v>680</v>
      </c>
      <c r="V4108" s="114" t="s">
        <v>4082</v>
      </c>
      <c r="W4108">
        <v>316075</v>
      </c>
    </row>
    <row r="4109" spans="7:23" ht="12.75">
      <c r="G4109">
        <v>311930</v>
      </c>
      <c r="H4109" s="114" t="s">
        <v>3985</v>
      </c>
      <c r="I4109" s="114" t="s">
        <v>680</v>
      </c>
      <c r="L4109">
        <v>311951</v>
      </c>
      <c r="M4109" s="114" t="s">
        <v>4006</v>
      </c>
      <c r="N4109" s="114" t="s">
        <v>680</v>
      </c>
      <c r="V4109" s="114" t="s">
        <v>4083</v>
      </c>
      <c r="W4109">
        <v>316076</v>
      </c>
    </row>
    <row r="4110" spans="7:23" ht="12.75">
      <c r="G4110">
        <v>320682</v>
      </c>
      <c r="H4110" s="114" t="s">
        <v>3972</v>
      </c>
      <c r="I4110" s="114" t="s">
        <v>4789</v>
      </c>
      <c r="L4110">
        <v>311952</v>
      </c>
      <c r="M4110" s="114" t="s">
        <v>4007</v>
      </c>
      <c r="N4110" s="114" t="s">
        <v>680</v>
      </c>
      <c r="V4110" s="114" t="s">
        <v>4084</v>
      </c>
      <c r="W4110">
        <v>316077</v>
      </c>
    </row>
    <row r="4111" spans="7:23" ht="12.75">
      <c r="G4111">
        <v>311931</v>
      </c>
      <c r="H4111" s="114" t="s">
        <v>3986</v>
      </c>
      <c r="I4111" s="114" t="s">
        <v>680</v>
      </c>
      <c r="L4111">
        <v>311953</v>
      </c>
      <c r="M4111" s="114" t="s">
        <v>4008</v>
      </c>
      <c r="N4111" s="114" t="s">
        <v>680</v>
      </c>
      <c r="V4111" s="114" t="s">
        <v>4085</v>
      </c>
      <c r="W4111">
        <v>316078</v>
      </c>
    </row>
    <row r="4112" spans="7:23" ht="12.75">
      <c r="G4112">
        <v>320683</v>
      </c>
      <c r="H4112" s="114" t="s">
        <v>3974</v>
      </c>
      <c r="I4112" s="114" t="s">
        <v>4789</v>
      </c>
      <c r="L4112">
        <v>311954</v>
      </c>
      <c r="M4112" s="114" t="s">
        <v>4009</v>
      </c>
      <c r="N4112" s="114" t="s">
        <v>680</v>
      </c>
      <c r="V4112" s="114" t="s">
        <v>873</v>
      </c>
      <c r="W4112">
        <v>316266</v>
      </c>
    </row>
    <row r="4113" spans="7:23" ht="12.75">
      <c r="G4113">
        <v>311932</v>
      </c>
      <c r="H4113" s="114" t="s">
        <v>3987</v>
      </c>
      <c r="I4113" s="114" t="s">
        <v>680</v>
      </c>
      <c r="L4113">
        <v>311955</v>
      </c>
      <c r="M4113" s="114" t="s">
        <v>4010</v>
      </c>
      <c r="N4113" s="114" t="s">
        <v>680</v>
      </c>
      <c r="V4113" s="114" t="s">
        <v>876</v>
      </c>
      <c r="W4113">
        <v>316267</v>
      </c>
    </row>
    <row r="4114" spans="7:23" ht="12.75">
      <c r="G4114">
        <v>320867</v>
      </c>
      <c r="H4114" s="114" t="s">
        <v>3976</v>
      </c>
      <c r="I4114" s="114" t="s">
        <v>4789</v>
      </c>
      <c r="L4114">
        <v>312266</v>
      </c>
      <c r="M4114" s="114" t="s">
        <v>4213</v>
      </c>
      <c r="N4114" s="114" t="s">
        <v>678</v>
      </c>
      <c r="V4114" s="114" t="s">
        <v>877</v>
      </c>
      <c r="W4114">
        <v>316268</v>
      </c>
    </row>
    <row r="4115" spans="7:23" ht="12.75">
      <c r="G4115">
        <v>311933</v>
      </c>
      <c r="H4115" s="114" t="s">
        <v>3988</v>
      </c>
      <c r="I4115" s="114" t="s">
        <v>680</v>
      </c>
      <c r="L4115">
        <v>312267</v>
      </c>
      <c r="M4115" s="114" t="s">
        <v>765</v>
      </c>
      <c r="N4115" s="114" t="s">
        <v>4789</v>
      </c>
      <c r="V4115" s="114" t="s">
        <v>878</v>
      </c>
      <c r="W4115">
        <v>316269</v>
      </c>
    </row>
    <row r="4116" spans="7:23" ht="12.75">
      <c r="G4116">
        <v>320684</v>
      </c>
      <c r="H4116" s="114" t="s">
        <v>3978</v>
      </c>
      <c r="I4116" s="114" t="s">
        <v>4789</v>
      </c>
      <c r="L4116">
        <v>312268</v>
      </c>
      <c r="M4116" s="114" t="s">
        <v>4837</v>
      </c>
      <c r="N4116" s="114" t="s">
        <v>4789</v>
      </c>
      <c r="V4116" s="114" t="s">
        <v>879</v>
      </c>
      <c r="W4116">
        <v>325867</v>
      </c>
    </row>
    <row r="4117" spans="7:23" ht="12.75">
      <c r="G4117">
        <v>311934</v>
      </c>
      <c r="H4117" s="114" t="s">
        <v>3989</v>
      </c>
      <c r="I4117" s="114" t="s">
        <v>680</v>
      </c>
      <c r="L4117">
        <v>312466</v>
      </c>
      <c r="M4117" s="114" t="s">
        <v>4243</v>
      </c>
      <c r="N4117" s="114" t="s">
        <v>678</v>
      </c>
      <c r="V4117" s="114" t="s">
        <v>880</v>
      </c>
      <c r="W4117">
        <v>316270</v>
      </c>
    </row>
    <row r="4118" spans="7:23" ht="12.75">
      <c r="G4118">
        <v>311935</v>
      </c>
      <c r="H4118" s="114" t="s">
        <v>3990</v>
      </c>
      <c r="I4118" s="114" t="s">
        <v>680</v>
      </c>
      <c r="L4118">
        <v>312467</v>
      </c>
      <c r="M4118" s="114" t="s">
        <v>4244</v>
      </c>
      <c r="N4118" s="114" t="s">
        <v>678</v>
      </c>
      <c r="V4118" s="114" t="s">
        <v>4086</v>
      </c>
      <c r="W4118">
        <v>316271</v>
      </c>
    </row>
    <row r="4119" spans="7:23" ht="12.75">
      <c r="G4119">
        <v>320685</v>
      </c>
      <c r="H4119" s="114" t="s">
        <v>3980</v>
      </c>
      <c r="I4119" s="114" t="s">
        <v>4789</v>
      </c>
      <c r="L4119">
        <v>312468</v>
      </c>
      <c r="M4119" s="114" t="s">
        <v>4245</v>
      </c>
      <c r="N4119" s="114" t="s">
        <v>678</v>
      </c>
      <c r="V4119" s="114" t="s">
        <v>4849</v>
      </c>
      <c r="W4119">
        <v>342871</v>
      </c>
    </row>
    <row r="4120" spans="7:23" ht="12.75">
      <c r="G4120">
        <v>320686</v>
      </c>
      <c r="H4120" s="114" t="s">
        <v>3981</v>
      </c>
      <c r="I4120" s="114" t="s">
        <v>4789</v>
      </c>
      <c r="L4120">
        <v>312469</v>
      </c>
      <c r="M4120" s="114" t="s">
        <v>4227</v>
      </c>
      <c r="N4120" s="114" t="s">
        <v>678</v>
      </c>
      <c r="V4120" s="114" t="s">
        <v>4087</v>
      </c>
      <c r="W4120">
        <v>316272</v>
      </c>
    </row>
    <row r="4121" spans="7:23" ht="12.75">
      <c r="G4121">
        <v>311936</v>
      </c>
      <c r="H4121" s="114" t="s">
        <v>3991</v>
      </c>
      <c r="I4121" s="114" t="s">
        <v>680</v>
      </c>
      <c r="L4121">
        <v>312470</v>
      </c>
      <c r="M4121" s="114" t="s">
        <v>4228</v>
      </c>
      <c r="N4121" s="114" t="s">
        <v>678</v>
      </c>
      <c r="V4121" s="114" t="s">
        <v>4088</v>
      </c>
      <c r="W4121">
        <v>316273</v>
      </c>
    </row>
    <row r="4122" spans="7:23" ht="12.75">
      <c r="G4122">
        <v>320687</v>
      </c>
      <c r="H4122" s="114" t="s">
        <v>3982</v>
      </c>
      <c r="I4122" s="114" t="s">
        <v>4789</v>
      </c>
      <c r="L4122">
        <v>312471</v>
      </c>
      <c r="M4122" s="114" t="s">
        <v>4297</v>
      </c>
      <c r="N4122" s="114" t="s">
        <v>678</v>
      </c>
      <c r="V4122" s="114" t="s">
        <v>4089</v>
      </c>
      <c r="W4122">
        <v>316274</v>
      </c>
    </row>
    <row r="4123" spans="7:23" ht="12.75">
      <c r="G4123">
        <v>311937</v>
      </c>
      <c r="H4123" s="114" t="s">
        <v>3992</v>
      </c>
      <c r="I4123" s="114" t="s">
        <v>680</v>
      </c>
      <c r="L4123">
        <v>312666</v>
      </c>
      <c r="M4123" s="114" t="s">
        <v>4350</v>
      </c>
      <c r="N4123" s="114" t="s">
        <v>678</v>
      </c>
      <c r="V4123" s="114" t="s">
        <v>4753</v>
      </c>
      <c r="W4123">
        <v>324267</v>
      </c>
    </row>
    <row r="4124" spans="7:23" ht="12.75">
      <c r="G4124">
        <v>320688</v>
      </c>
      <c r="H4124" s="114" t="s">
        <v>3983</v>
      </c>
      <c r="I4124" s="114" t="s">
        <v>4789</v>
      </c>
      <c r="L4124">
        <v>312667</v>
      </c>
      <c r="M4124" s="114" t="s">
        <v>4327</v>
      </c>
      <c r="N4124" s="114" t="s">
        <v>678</v>
      </c>
      <c r="V4124" s="114" t="s">
        <v>4090</v>
      </c>
      <c r="W4124">
        <v>316275</v>
      </c>
    </row>
    <row r="4125" spans="7:23" ht="12.75">
      <c r="G4125">
        <v>311938</v>
      </c>
      <c r="H4125" s="114" t="s">
        <v>3993</v>
      </c>
      <c r="I4125" s="114" t="s">
        <v>680</v>
      </c>
      <c r="L4125">
        <v>312668</v>
      </c>
      <c r="M4125" s="114" t="s">
        <v>4331</v>
      </c>
      <c r="N4125" s="114" t="s">
        <v>678</v>
      </c>
      <c r="V4125" s="114" t="s">
        <v>4091</v>
      </c>
      <c r="W4125">
        <v>316276</v>
      </c>
    </row>
    <row r="4126" spans="7:23" ht="12.75">
      <c r="G4126">
        <v>320689</v>
      </c>
      <c r="H4126" s="114" t="s">
        <v>3984</v>
      </c>
      <c r="I4126" s="114" t="s">
        <v>4789</v>
      </c>
      <c r="L4126">
        <v>312669</v>
      </c>
      <c r="M4126" s="114" t="s">
        <v>4369</v>
      </c>
      <c r="N4126" s="114" t="s">
        <v>678</v>
      </c>
      <c r="V4126" s="114" t="s">
        <v>4092</v>
      </c>
      <c r="W4126">
        <v>316466</v>
      </c>
    </row>
    <row r="4127" spans="7:23" ht="12.75">
      <c r="G4127">
        <v>311939</v>
      </c>
      <c r="H4127" s="114" t="s">
        <v>3994</v>
      </c>
      <c r="I4127" s="114" t="s">
        <v>680</v>
      </c>
      <c r="L4127">
        <v>312670</v>
      </c>
      <c r="M4127" s="114" t="s">
        <v>4389</v>
      </c>
      <c r="N4127" s="114" t="s">
        <v>678</v>
      </c>
      <c r="V4127" s="114" t="s">
        <v>4093</v>
      </c>
      <c r="W4127">
        <v>316467</v>
      </c>
    </row>
    <row r="4128" spans="7:23" ht="12.75">
      <c r="G4128">
        <v>311940</v>
      </c>
      <c r="H4128" s="114" t="s">
        <v>3995</v>
      </c>
      <c r="I4128" s="114" t="s">
        <v>680</v>
      </c>
      <c r="L4128">
        <v>312671</v>
      </c>
      <c r="M4128" s="114" t="s">
        <v>4395</v>
      </c>
      <c r="N4128" s="114" t="s">
        <v>678</v>
      </c>
      <c r="V4128" s="114" t="s">
        <v>4094</v>
      </c>
      <c r="W4128">
        <v>316468</v>
      </c>
    </row>
    <row r="4129" spans="7:23" ht="12.75">
      <c r="G4129">
        <v>311941</v>
      </c>
      <c r="H4129" s="114" t="s">
        <v>3996</v>
      </c>
      <c r="I4129" s="114" t="s">
        <v>680</v>
      </c>
      <c r="L4129">
        <v>312672</v>
      </c>
      <c r="M4129" s="114" t="s">
        <v>4399</v>
      </c>
      <c r="N4129" s="114" t="s">
        <v>678</v>
      </c>
      <c r="V4129" s="114" t="s">
        <v>4095</v>
      </c>
      <c r="W4129">
        <v>316469</v>
      </c>
    </row>
    <row r="4130" spans="7:23" ht="12.75">
      <c r="G4130">
        <v>311942</v>
      </c>
      <c r="H4130" s="114" t="s">
        <v>3997</v>
      </c>
      <c r="I4130" s="114" t="s">
        <v>680</v>
      </c>
      <c r="L4130">
        <v>312673</v>
      </c>
      <c r="M4130" s="114" t="s">
        <v>4411</v>
      </c>
      <c r="N4130" s="114" t="s">
        <v>678</v>
      </c>
      <c r="V4130" s="114" t="s">
        <v>4096</v>
      </c>
      <c r="W4130">
        <v>316470</v>
      </c>
    </row>
    <row r="4131" spans="7:23" ht="12.75">
      <c r="G4131">
        <v>311943</v>
      </c>
      <c r="H4131" s="114" t="s">
        <v>3998</v>
      </c>
      <c r="I4131" s="114" t="s">
        <v>680</v>
      </c>
      <c r="L4131">
        <v>312674</v>
      </c>
      <c r="M4131" s="114" t="s">
        <v>4413</v>
      </c>
      <c r="N4131" s="114" t="s">
        <v>678</v>
      </c>
      <c r="V4131" s="114" t="s">
        <v>4097</v>
      </c>
      <c r="W4131">
        <v>316471</v>
      </c>
    </row>
    <row r="4132" spans="7:23" ht="12.75">
      <c r="G4132">
        <v>311944</v>
      </c>
      <c r="H4132" s="114" t="s">
        <v>3999</v>
      </c>
      <c r="I4132" s="114" t="s">
        <v>680</v>
      </c>
      <c r="L4132">
        <v>312675</v>
      </c>
      <c r="M4132" s="114" t="s">
        <v>4763</v>
      </c>
      <c r="N4132" s="114" t="s">
        <v>678</v>
      </c>
      <c r="V4132" s="114" t="s">
        <v>4098</v>
      </c>
      <c r="W4132">
        <v>316472</v>
      </c>
    </row>
    <row r="4133" spans="7:23" ht="12.75">
      <c r="G4133">
        <v>311945</v>
      </c>
      <c r="H4133" s="114" t="s">
        <v>4000</v>
      </c>
      <c r="I4133" s="114" t="s">
        <v>680</v>
      </c>
      <c r="L4133">
        <v>312676</v>
      </c>
      <c r="M4133" s="114" t="s">
        <v>4390</v>
      </c>
      <c r="N4133" s="114" t="s">
        <v>678</v>
      </c>
      <c r="V4133" s="114" t="s">
        <v>4099</v>
      </c>
      <c r="W4133">
        <v>316473</v>
      </c>
    </row>
    <row r="4134" spans="7:23" ht="12.75">
      <c r="G4134">
        <v>311946</v>
      </c>
      <c r="H4134" s="114" t="s">
        <v>4001</v>
      </c>
      <c r="I4134" s="114" t="s">
        <v>680</v>
      </c>
      <c r="L4134">
        <v>312677</v>
      </c>
      <c r="M4134" s="114" t="s">
        <v>5429</v>
      </c>
      <c r="N4134" s="114" t="s">
        <v>678</v>
      </c>
      <c r="V4134" s="114" t="s">
        <v>4307</v>
      </c>
      <c r="W4134">
        <v>406066</v>
      </c>
    </row>
    <row r="4135" spans="7:23" ht="12.75">
      <c r="G4135">
        <v>311947</v>
      </c>
      <c r="H4135" s="114" t="s">
        <v>4002</v>
      </c>
      <c r="I4135" s="114" t="s">
        <v>680</v>
      </c>
      <c r="L4135">
        <v>312678</v>
      </c>
      <c r="M4135" s="114" t="s">
        <v>4417</v>
      </c>
      <c r="N4135" s="114" t="s">
        <v>678</v>
      </c>
      <c r="V4135" s="114" t="s">
        <v>4100</v>
      </c>
      <c r="W4135">
        <v>316474</v>
      </c>
    </row>
    <row r="4136" spans="7:23" ht="12.75">
      <c r="G4136">
        <v>311948</v>
      </c>
      <c r="H4136" s="114" t="s">
        <v>4003</v>
      </c>
      <c r="I4136" s="114" t="s">
        <v>680</v>
      </c>
      <c r="L4136">
        <v>312866</v>
      </c>
      <c r="M4136" s="114" t="s">
        <v>4458</v>
      </c>
      <c r="N4136" s="114" t="s">
        <v>678</v>
      </c>
      <c r="V4136" s="114" t="s">
        <v>4101</v>
      </c>
      <c r="W4136">
        <v>316669</v>
      </c>
    </row>
    <row r="4137" spans="7:23" ht="12.75">
      <c r="G4137">
        <v>311949</v>
      </c>
      <c r="H4137" s="114" t="s">
        <v>4004</v>
      </c>
      <c r="I4137" s="114" t="s">
        <v>680</v>
      </c>
      <c r="L4137">
        <v>312867</v>
      </c>
      <c r="M4137" s="114" t="s">
        <v>4459</v>
      </c>
      <c r="N4137" s="114" t="s">
        <v>678</v>
      </c>
      <c r="V4137" s="114" t="s">
        <v>4440</v>
      </c>
      <c r="W4137">
        <v>406068</v>
      </c>
    </row>
    <row r="4138" spans="7:23" ht="12.75">
      <c r="G4138">
        <v>311950</v>
      </c>
      <c r="H4138" s="114" t="s">
        <v>4005</v>
      </c>
      <c r="I4138" s="114" t="s">
        <v>680</v>
      </c>
      <c r="L4138">
        <v>313066</v>
      </c>
      <c r="M4138" s="114" t="s">
        <v>4462</v>
      </c>
      <c r="N4138" s="114" t="s">
        <v>678</v>
      </c>
      <c r="V4138" s="114" t="s">
        <v>4443</v>
      </c>
      <c r="W4138">
        <v>406069</v>
      </c>
    </row>
    <row r="4139" spans="7:23" ht="12.75">
      <c r="G4139">
        <v>311951</v>
      </c>
      <c r="H4139" s="114" t="s">
        <v>4006</v>
      </c>
      <c r="I4139" s="114" t="s">
        <v>680</v>
      </c>
      <c r="L4139">
        <v>313067</v>
      </c>
      <c r="M4139" s="114" t="s">
        <v>4497</v>
      </c>
      <c r="N4139" s="114" t="s">
        <v>678</v>
      </c>
      <c r="V4139" s="114" t="s">
        <v>4488</v>
      </c>
      <c r="W4139">
        <v>406666</v>
      </c>
    </row>
    <row r="4140" spans="7:23" ht="12.75">
      <c r="G4140">
        <v>311952</v>
      </c>
      <c r="H4140" s="114" t="s">
        <v>4007</v>
      </c>
      <c r="I4140" s="114" t="s">
        <v>680</v>
      </c>
      <c r="L4140">
        <v>313068</v>
      </c>
      <c r="M4140" s="114" t="s">
        <v>4498</v>
      </c>
      <c r="N4140" s="114" t="s">
        <v>678</v>
      </c>
      <c r="V4140" s="114" t="s">
        <v>4489</v>
      </c>
      <c r="W4140">
        <v>406667</v>
      </c>
    </row>
    <row r="4141" spans="7:23" ht="12.75">
      <c r="G4141">
        <v>311953</v>
      </c>
      <c r="H4141" s="114" t="s">
        <v>4008</v>
      </c>
      <c r="I4141" s="114" t="s">
        <v>680</v>
      </c>
      <c r="L4141">
        <v>313266</v>
      </c>
      <c r="M4141" s="114" t="s">
        <v>4505</v>
      </c>
      <c r="N4141" s="114" t="s">
        <v>678</v>
      </c>
      <c r="V4141" s="114" t="s">
        <v>4102</v>
      </c>
      <c r="W4141">
        <v>316670</v>
      </c>
    </row>
    <row r="4142" spans="7:23" ht="12.75">
      <c r="G4142">
        <v>311954</v>
      </c>
      <c r="H4142" s="114" t="s">
        <v>4009</v>
      </c>
      <c r="I4142" s="114" t="s">
        <v>680</v>
      </c>
      <c r="L4142">
        <v>313466</v>
      </c>
      <c r="M4142" s="114" t="s">
        <v>4521</v>
      </c>
      <c r="N4142" s="114" t="s">
        <v>678</v>
      </c>
      <c r="V4142" s="114" t="s">
        <v>4103</v>
      </c>
      <c r="W4142">
        <v>316671</v>
      </c>
    </row>
    <row r="4143" spans="7:23" ht="12.75">
      <c r="G4143">
        <v>311955</v>
      </c>
      <c r="H4143" s="114" t="s">
        <v>4010</v>
      </c>
      <c r="I4143" s="114" t="s">
        <v>680</v>
      </c>
      <c r="L4143">
        <v>313467</v>
      </c>
      <c r="M4143" s="114" t="s">
        <v>4530</v>
      </c>
      <c r="N4143" s="114" t="s">
        <v>678</v>
      </c>
      <c r="V4143" s="114" t="s">
        <v>4104</v>
      </c>
      <c r="W4143">
        <v>316672</v>
      </c>
    </row>
    <row r="4144" spans="7:23" ht="12.75">
      <c r="G4144">
        <v>313667</v>
      </c>
      <c r="H4144" s="114" t="s">
        <v>4011</v>
      </c>
      <c r="I4144" s="114" t="s">
        <v>680</v>
      </c>
      <c r="L4144">
        <v>313468</v>
      </c>
      <c r="M4144" s="114" t="s">
        <v>4537</v>
      </c>
      <c r="N4144" s="114" t="s">
        <v>678</v>
      </c>
      <c r="V4144" s="114" t="s">
        <v>4850</v>
      </c>
      <c r="W4144">
        <v>354068</v>
      </c>
    </row>
    <row r="4145" spans="7:23" ht="12.75">
      <c r="G4145">
        <v>391268</v>
      </c>
      <c r="H4145" s="114" t="s">
        <v>5381</v>
      </c>
      <c r="I4145" s="114" t="s">
        <v>680</v>
      </c>
      <c r="L4145">
        <v>313469</v>
      </c>
      <c r="M4145" s="114" t="s">
        <v>4538</v>
      </c>
      <c r="N4145" s="114" t="s">
        <v>678</v>
      </c>
      <c r="V4145" s="114" t="s">
        <v>4105</v>
      </c>
      <c r="W4145">
        <v>316673</v>
      </c>
    </row>
    <row r="4146" spans="7:23" ht="12.75">
      <c r="G4146">
        <v>391269</v>
      </c>
      <c r="H4146" s="114" t="s">
        <v>5382</v>
      </c>
      <c r="I4146" s="114" t="s">
        <v>680</v>
      </c>
      <c r="L4146">
        <v>313470</v>
      </c>
      <c r="M4146" s="114" t="s">
        <v>4550</v>
      </c>
      <c r="N4146" s="114" t="s">
        <v>678</v>
      </c>
      <c r="V4146" s="114" t="s">
        <v>4106</v>
      </c>
      <c r="W4146">
        <v>316675</v>
      </c>
    </row>
    <row r="4147" spans="7:23" ht="12.75">
      <c r="G4147">
        <v>324470</v>
      </c>
      <c r="H4147" s="114" t="s">
        <v>4750</v>
      </c>
      <c r="I4147" s="114" t="s">
        <v>680</v>
      </c>
      <c r="L4147">
        <v>313471</v>
      </c>
      <c r="M4147" s="114" t="s">
        <v>4511</v>
      </c>
      <c r="N4147" s="114" t="s">
        <v>678</v>
      </c>
      <c r="V4147" s="114" t="s">
        <v>4107</v>
      </c>
      <c r="W4147">
        <v>316676</v>
      </c>
    </row>
    <row r="4148" spans="7:23" ht="12.75">
      <c r="G4148">
        <v>324471</v>
      </c>
      <c r="H4148" s="114" t="s">
        <v>4751</v>
      </c>
      <c r="I4148" s="114" t="s">
        <v>680</v>
      </c>
      <c r="L4148">
        <v>313472</v>
      </c>
      <c r="M4148" s="114" t="s">
        <v>4523</v>
      </c>
      <c r="N4148" s="114" t="s">
        <v>678</v>
      </c>
      <c r="V4148" s="114" t="s">
        <v>4108</v>
      </c>
      <c r="W4148">
        <v>316677</v>
      </c>
    </row>
    <row r="4149" spans="7:23" ht="12.75">
      <c r="G4149">
        <v>314068</v>
      </c>
      <c r="H4149" s="114" t="s">
        <v>4012</v>
      </c>
      <c r="I4149" s="114" t="s">
        <v>680</v>
      </c>
      <c r="L4149">
        <v>313667</v>
      </c>
      <c r="M4149" s="114" t="s">
        <v>4011</v>
      </c>
      <c r="N4149" s="114" t="s">
        <v>680</v>
      </c>
      <c r="V4149" s="114" t="s">
        <v>5392</v>
      </c>
      <c r="W4149">
        <v>410866</v>
      </c>
    </row>
    <row r="4150" spans="7:23" ht="12.75">
      <c r="G4150">
        <v>313673</v>
      </c>
      <c r="H4150" s="114" t="s">
        <v>4013</v>
      </c>
      <c r="I4150" s="114" t="s">
        <v>680</v>
      </c>
      <c r="L4150">
        <v>313672</v>
      </c>
      <c r="M4150" s="114" t="s">
        <v>3936</v>
      </c>
      <c r="N4150" s="114" t="s">
        <v>680</v>
      </c>
      <c r="V4150" s="114" t="s">
        <v>4109</v>
      </c>
      <c r="W4150">
        <v>316678</v>
      </c>
    </row>
    <row r="4151" spans="7:23" ht="12.75">
      <c r="G4151">
        <v>313867</v>
      </c>
      <c r="H4151" s="114" t="s">
        <v>4014</v>
      </c>
      <c r="I4151" s="114" t="s">
        <v>680</v>
      </c>
      <c r="L4151">
        <v>313673</v>
      </c>
      <c r="M4151" s="114" t="s">
        <v>4013</v>
      </c>
      <c r="N4151" s="114" t="s">
        <v>680</v>
      </c>
      <c r="V4151" s="114" t="s">
        <v>4110</v>
      </c>
      <c r="W4151">
        <v>316679</v>
      </c>
    </row>
    <row r="4152" spans="7:23" ht="12.75">
      <c r="G4152">
        <v>314474</v>
      </c>
      <c r="H4152" s="114" t="s">
        <v>4015</v>
      </c>
      <c r="I4152" s="114" t="s">
        <v>680</v>
      </c>
      <c r="L4152">
        <v>313867</v>
      </c>
      <c r="M4152" s="114" t="s">
        <v>4014</v>
      </c>
      <c r="N4152" s="114" t="s">
        <v>680</v>
      </c>
      <c r="V4152" s="114" t="s">
        <v>4111</v>
      </c>
      <c r="W4152">
        <v>316680</v>
      </c>
    </row>
    <row r="4153" spans="7:23" ht="12.75">
      <c r="G4153">
        <v>314473</v>
      </c>
      <c r="H4153" s="114" t="s">
        <v>4016</v>
      </c>
      <c r="I4153" s="114" t="s">
        <v>680</v>
      </c>
      <c r="L4153">
        <v>313868</v>
      </c>
      <c r="M4153" s="114" t="s">
        <v>3929</v>
      </c>
      <c r="N4153" s="114" t="s">
        <v>680</v>
      </c>
      <c r="V4153" s="114" t="s">
        <v>4112</v>
      </c>
      <c r="W4153">
        <v>316866</v>
      </c>
    </row>
    <row r="4154" spans="7:23" ht="12.75">
      <c r="G4154">
        <v>314472</v>
      </c>
      <c r="H4154" s="114" t="s">
        <v>4017</v>
      </c>
      <c r="I4154" s="114" t="s">
        <v>680</v>
      </c>
      <c r="L4154">
        <v>313869</v>
      </c>
      <c r="M4154" s="114" t="s">
        <v>3931</v>
      </c>
      <c r="N4154" s="114" t="s">
        <v>680</v>
      </c>
      <c r="V4154" s="114" t="s">
        <v>4113</v>
      </c>
      <c r="W4154">
        <v>316867</v>
      </c>
    </row>
    <row r="4155" spans="7:23" ht="12.75">
      <c r="G4155">
        <v>314272</v>
      </c>
      <c r="H4155" s="114" t="s">
        <v>4018</v>
      </c>
      <c r="I4155" s="114" t="s">
        <v>680</v>
      </c>
      <c r="L4155">
        <v>313870</v>
      </c>
      <c r="M4155" s="114" t="s">
        <v>3935</v>
      </c>
      <c r="N4155" s="114" t="s">
        <v>680</v>
      </c>
      <c r="V4155" s="114" t="s">
        <v>4114</v>
      </c>
      <c r="W4155">
        <v>316868</v>
      </c>
    </row>
    <row r="4156" spans="7:23" ht="12.75">
      <c r="G4156">
        <v>317485</v>
      </c>
      <c r="H4156" s="114" t="s">
        <v>4019</v>
      </c>
      <c r="I4156" s="114" t="s">
        <v>680</v>
      </c>
      <c r="L4156">
        <v>313871</v>
      </c>
      <c r="M4156" s="114" t="s">
        <v>3937</v>
      </c>
      <c r="N4156" s="114" t="s">
        <v>680</v>
      </c>
      <c r="V4156" s="114" t="s">
        <v>4115</v>
      </c>
      <c r="W4156">
        <v>316869</v>
      </c>
    </row>
    <row r="4157" spans="7:23" ht="12.75">
      <c r="G4157">
        <v>317486</v>
      </c>
      <c r="H4157" s="114" t="s">
        <v>4020</v>
      </c>
      <c r="I4157" s="114" t="s">
        <v>680</v>
      </c>
      <c r="L4157">
        <v>313872</v>
      </c>
      <c r="M4157" s="114" t="s">
        <v>3941</v>
      </c>
      <c r="N4157" s="114" t="s">
        <v>680</v>
      </c>
      <c r="V4157" s="114" t="s">
        <v>4851</v>
      </c>
      <c r="W4157">
        <v>346466</v>
      </c>
    </row>
    <row r="4158" spans="7:23" ht="12.75">
      <c r="G4158">
        <v>316674</v>
      </c>
      <c r="H4158" s="114" t="s">
        <v>4021</v>
      </c>
      <c r="I4158" s="114" t="s">
        <v>680</v>
      </c>
      <c r="L4158">
        <v>313873</v>
      </c>
      <c r="M4158" s="114" t="s">
        <v>3943</v>
      </c>
      <c r="N4158" s="114" t="s">
        <v>680</v>
      </c>
      <c r="V4158" s="114" t="s">
        <v>4116</v>
      </c>
      <c r="W4158">
        <v>316870</v>
      </c>
    </row>
    <row r="4159" spans="7:23" ht="12.75">
      <c r="G4159">
        <v>313874</v>
      </c>
      <c r="H4159" s="114" t="s">
        <v>4022</v>
      </c>
      <c r="I4159" s="114" t="s">
        <v>680</v>
      </c>
      <c r="L4159">
        <v>313874</v>
      </c>
      <c r="M4159" s="114" t="s">
        <v>4022</v>
      </c>
      <c r="N4159" s="114" t="s">
        <v>680</v>
      </c>
      <c r="V4159" s="114" t="s">
        <v>4117</v>
      </c>
      <c r="W4159">
        <v>316871</v>
      </c>
    </row>
    <row r="4160" spans="7:23" ht="12.75">
      <c r="G4160">
        <v>313875</v>
      </c>
      <c r="H4160" s="114" t="s">
        <v>4023</v>
      </c>
      <c r="I4160" s="114" t="s">
        <v>680</v>
      </c>
      <c r="L4160">
        <v>313875</v>
      </c>
      <c r="M4160" s="114" t="s">
        <v>4023</v>
      </c>
      <c r="N4160" s="114" t="s">
        <v>680</v>
      </c>
      <c r="V4160" s="114" t="s">
        <v>4118</v>
      </c>
      <c r="W4160">
        <v>317466</v>
      </c>
    </row>
    <row r="4161" spans="7:23" ht="12.75">
      <c r="G4161">
        <v>313876</v>
      </c>
      <c r="H4161" s="114" t="s">
        <v>4024</v>
      </c>
      <c r="I4161" s="114" t="s">
        <v>680</v>
      </c>
      <c r="L4161">
        <v>313876</v>
      </c>
      <c r="M4161" s="114" t="s">
        <v>4024</v>
      </c>
      <c r="N4161" s="114" t="s">
        <v>680</v>
      </c>
      <c r="V4161" s="114" t="s">
        <v>4852</v>
      </c>
      <c r="W4161">
        <v>346066</v>
      </c>
    </row>
    <row r="4162" spans="7:23" ht="12.75">
      <c r="G4162">
        <v>315078</v>
      </c>
      <c r="H4162" s="114" t="s">
        <v>4025</v>
      </c>
      <c r="I4162" s="114" t="s">
        <v>680</v>
      </c>
      <c r="L4162">
        <v>313878</v>
      </c>
      <c r="M4162" s="114" t="s">
        <v>3949</v>
      </c>
      <c r="N4162" s="114" t="s">
        <v>680</v>
      </c>
      <c r="V4162" s="114" t="s">
        <v>4120</v>
      </c>
      <c r="W4162">
        <v>317066</v>
      </c>
    </row>
    <row r="4163" spans="7:23" ht="12.75">
      <c r="G4163">
        <v>315079</v>
      </c>
      <c r="H4163" s="114" t="s">
        <v>4026</v>
      </c>
      <c r="I4163" s="114" t="s">
        <v>680</v>
      </c>
      <c r="L4163">
        <v>313879</v>
      </c>
      <c r="M4163" s="114" t="s">
        <v>3950</v>
      </c>
      <c r="N4163" s="114" t="s">
        <v>680</v>
      </c>
      <c r="V4163" s="114" t="s">
        <v>4121</v>
      </c>
      <c r="W4163">
        <v>317067</v>
      </c>
    </row>
    <row r="4164" spans="7:23" ht="12.75">
      <c r="G4164">
        <v>313880</v>
      </c>
      <c r="H4164" s="114" t="s">
        <v>4027</v>
      </c>
      <c r="I4164" s="114" t="s">
        <v>680</v>
      </c>
      <c r="L4164">
        <v>313880</v>
      </c>
      <c r="M4164" s="114" t="s">
        <v>4027</v>
      </c>
      <c r="N4164" s="114" t="s">
        <v>680</v>
      </c>
      <c r="V4164" s="114" t="s">
        <v>4122</v>
      </c>
      <c r="W4164">
        <v>317068</v>
      </c>
    </row>
    <row r="4165" spans="7:23" ht="12.75">
      <c r="G4165">
        <v>314468</v>
      </c>
      <c r="H4165" s="114" t="s">
        <v>4028</v>
      </c>
      <c r="I4165" s="114" t="s">
        <v>680</v>
      </c>
      <c r="L4165">
        <v>314068</v>
      </c>
      <c r="M4165" s="114" t="s">
        <v>4012</v>
      </c>
      <c r="N4165" s="114" t="s">
        <v>680</v>
      </c>
      <c r="V4165" s="114" t="s">
        <v>5393</v>
      </c>
      <c r="W4165">
        <v>391068</v>
      </c>
    </row>
    <row r="4166" spans="7:23" ht="12.75">
      <c r="G4166">
        <v>314470</v>
      </c>
      <c r="H4166" s="114" t="s">
        <v>4029</v>
      </c>
      <c r="I4166" s="114" t="s">
        <v>680</v>
      </c>
      <c r="L4166">
        <v>314266</v>
      </c>
      <c r="M4166" s="114" t="s">
        <v>3921</v>
      </c>
      <c r="N4166" s="114" t="s">
        <v>680</v>
      </c>
      <c r="V4166" s="114" t="s">
        <v>4125</v>
      </c>
      <c r="W4166">
        <v>317467</v>
      </c>
    </row>
    <row r="4167" spans="7:23" ht="12.75">
      <c r="G4167">
        <v>314471</v>
      </c>
      <c r="H4167" s="114" t="s">
        <v>4030</v>
      </c>
      <c r="I4167" s="114" t="s">
        <v>680</v>
      </c>
      <c r="L4167">
        <v>314272</v>
      </c>
      <c r="M4167" s="114" t="s">
        <v>4018</v>
      </c>
      <c r="N4167" s="114" t="s">
        <v>680</v>
      </c>
      <c r="V4167" s="114" t="s">
        <v>4124</v>
      </c>
      <c r="W4167">
        <v>317071</v>
      </c>
    </row>
    <row r="4168" spans="7:23" ht="12.75">
      <c r="G4168">
        <v>314881</v>
      </c>
      <c r="H4168" s="114" t="s">
        <v>4031</v>
      </c>
      <c r="I4168" s="114" t="s">
        <v>680</v>
      </c>
      <c r="L4168">
        <v>314468</v>
      </c>
      <c r="M4168" s="114" t="s">
        <v>4028</v>
      </c>
      <c r="N4168" s="114" t="s">
        <v>680</v>
      </c>
      <c r="V4168" s="114" t="s">
        <v>4126</v>
      </c>
      <c r="W4168">
        <v>317072</v>
      </c>
    </row>
    <row r="4169" spans="7:23" ht="12.75">
      <c r="G4169">
        <v>314882</v>
      </c>
      <c r="H4169" s="114" t="s">
        <v>4032</v>
      </c>
      <c r="I4169" s="114" t="s">
        <v>680</v>
      </c>
      <c r="L4169">
        <v>314470</v>
      </c>
      <c r="M4169" s="114" t="s">
        <v>4029</v>
      </c>
      <c r="N4169" s="114" t="s">
        <v>680</v>
      </c>
      <c r="V4169" s="114" t="s">
        <v>5394</v>
      </c>
      <c r="W4169">
        <v>368067</v>
      </c>
    </row>
    <row r="4170" spans="7:23" ht="12.75">
      <c r="G4170">
        <v>314883</v>
      </c>
      <c r="H4170" s="114" t="s">
        <v>4033</v>
      </c>
      <c r="I4170" s="114" t="s">
        <v>680</v>
      </c>
      <c r="L4170">
        <v>314471</v>
      </c>
      <c r="M4170" s="114" t="s">
        <v>4030</v>
      </c>
      <c r="N4170" s="114" t="s">
        <v>680</v>
      </c>
      <c r="V4170" s="114" t="s">
        <v>4127</v>
      </c>
      <c r="W4170">
        <v>317073</v>
      </c>
    </row>
    <row r="4171" spans="7:23" ht="12.75">
      <c r="G4171">
        <v>314879</v>
      </c>
      <c r="H4171" s="114" t="s">
        <v>4034</v>
      </c>
      <c r="I4171" s="114" t="s">
        <v>680</v>
      </c>
      <c r="L4171">
        <v>314472</v>
      </c>
      <c r="M4171" s="114" t="s">
        <v>4017</v>
      </c>
      <c r="N4171" s="114" t="s">
        <v>680</v>
      </c>
      <c r="V4171" s="114" t="s">
        <v>4128</v>
      </c>
      <c r="W4171">
        <v>317266</v>
      </c>
    </row>
    <row r="4172" spans="7:23" ht="12.75">
      <c r="G4172">
        <v>314878</v>
      </c>
      <c r="H4172" s="114" t="s">
        <v>4035</v>
      </c>
      <c r="I4172" s="114" t="s">
        <v>680</v>
      </c>
      <c r="L4172">
        <v>314473</v>
      </c>
      <c r="M4172" s="114" t="s">
        <v>4016</v>
      </c>
      <c r="N4172" s="114" t="s">
        <v>680</v>
      </c>
      <c r="V4172" s="114" t="s">
        <v>4129</v>
      </c>
      <c r="W4172">
        <v>317267</v>
      </c>
    </row>
    <row r="4173" spans="7:23" ht="12.75">
      <c r="G4173">
        <v>315067</v>
      </c>
      <c r="H4173" s="114" t="s">
        <v>4036</v>
      </c>
      <c r="I4173" s="114" t="s">
        <v>680</v>
      </c>
      <c r="L4173">
        <v>314474</v>
      </c>
      <c r="M4173" s="114" t="s">
        <v>4015</v>
      </c>
      <c r="N4173" s="114" t="s">
        <v>680</v>
      </c>
      <c r="V4173" s="114" t="s">
        <v>4130</v>
      </c>
      <c r="W4173">
        <v>317268</v>
      </c>
    </row>
    <row r="4174" spans="7:23" ht="12.75">
      <c r="G4174">
        <v>315070</v>
      </c>
      <c r="H4174" s="114" t="s">
        <v>4037</v>
      </c>
      <c r="I4174" s="114" t="s">
        <v>680</v>
      </c>
      <c r="L4174">
        <v>314866</v>
      </c>
      <c r="M4174" s="114" t="s">
        <v>3923</v>
      </c>
      <c r="N4174" s="114" t="s">
        <v>680</v>
      </c>
      <c r="V4174" s="114" t="s">
        <v>4131</v>
      </c>
      <c r="W4174">
        <v>317269</v>
      </c>
    </row>
    <row r="4175" spans="7:23" ht="12.75">
      <c r="G4175">
        <v>315071</v>
      </c>
      <c r="H4175" s="114" t="s">
        <v>4038</v>
      </c>
      <c r="I4175" s="114" t="s">
        <v>680</v>
      </c>
      <c r="L4175">
        <v>314867</v>
      </c>
      <c r="M4175" s="114" t="s">
        <v>3925</v>
      </c>
      <c r="N4175" s="114" t="s">
        <v>680</v>
      </c>
      <c r="V4175" s="114" t="s">
        <v>4132</v>
      </c>
      <c r="W4175">
        <v>317270</v>
      </c>
    </row>
    <row r="4176" spans="7:23" ht="12.75">
      <c r="G4176">
        <v>315072</v>
      </c>
      <c r="H4176" s="114" t="s">
        <v>4039</v>
      </c>
      <c r="I4176" s="114" t="s">
        <v>680</v>
      </c>
      <c r="L4176">
        <v>314868</v>
      </c>
      <c r="M4176" s="114" t="s">
        <v>3905</v>
      </c>
      <c r="N4176" s="114" t="s">
        <v>680</v>
      </c>
      <c r="V4176" s="114" t="s">
        <v>5395</v>
      </c>
      <c r="W4176">
        <v>406669</v>
      </c>
    </row>
    <row r="4177" spans="7:23" ht="12.75">
      <c r="G4177">
        <v>315084</v>
      </c>
      <c r="H4177" s="114" t="s">
        <v>4040</v>
      </c>
      <c r="I4177" s="114" t="s">
        <v>680</v>
      </c>
      <c r="L4177">
        <v>314869</v>
      </c>
      <c r="M4177" s="114" t="s">
        <v>3908</v>
      </c>
      <c r="N4177" s="114" t="s">
        <v>680</v>
      </c>
      <c r="V4177" s="114" t="s">
        <v>4548</v>
      </c>
      <c r="W4177">
        <v>406673</v>
      </c>
    </row>
    <row r="4178" spans="7:23" ht="12.75">
      <c r="G4178">
        <v>315076</v>
      </c>
      <c r="H4178" s="114" t="s">
        <v>4041</v>
      </c>
      <c r="I4178" s="114" t="s">
        <v>680</v>
      </c>
      <c r="L4178">
        <v>314870</v>
      </c>
      <c r="M4178" s="114" t="s">
        <v>3909</v>
      </c>
      <c r="N4178" s="114" t="s">
        <v>680</v>
      </c>
      <c r="V4178" s="114" t="s">
        <v>4549</v>
      </c>
      <c r="W4178">
        <v>406674</v>
      </c>
    </row>
    <row r="4179" spans="7:23" ht="12.75">
      <c r="G4179">
        <v>315090</v>
      </c>
      <c r="H4179" s="114" t="s">
        <v>4042</v>
      </c>
      <c r="I4179" s="114" t="s">
        <v>680</v>
      </c>
      <c r="L4179">
        <v>314871</v>
      </c>
      <c r="M4179" s="114" t="s">
        <v>3910</v>
      </c>
      <c r="N4179" s="114" t="s">
        <v>680</v>
      </c>
      <c r="V4179" s="114" t="s">
        <v>4133</v>
      </c>
      <c r="W4179">
        <v>317271</v>
      </c>
    </row>
    <row r="4180" spans="7:23" ht="12.75">
      <c r="G4180">
        <v>315091</v>
      </c>
      <c r="H4180" s="114" t="s">
        <v>4043</v>
      </c>
      <c r="I4180" s="114" t="s">
        <v>680</v>
      </c>
      <c r="L4180">
        <v>314872</v>
      </c>
      <c r="M4180" s="114" t="s">
        <v>3915</v>
      </c>
      <c r="N4180" s="114" t="s">
        <v>680</v>
      </c>
      <c r="V4180" s="114" t="s">
        <v>4134</v>
      </c>
      <c r="W4180">
        <v>317274</v>
      </c>
    </row>
    <row r="4181" spans="7:23" ht="12.75">
      <c r="G4181">
        <v>315092</v>
      </c>
      <c r="H4181" s="114" t="s">
        <v>4044</v>
      </c>
      <c r="I4181" s="114" t="s">
        <v>680</v>
      </c>
      <c r="L4181">
        <v>314873</v>
      </c>
      <c r="M4181" s="114" t="s">
        <v>3917</v>
      </c>
      <c r="N4181" s="114" t="s">
        <v>680</v>
      </c>
      <c r="V4181" s="114" t="s">
        <v>4135</v>
      </c>
      <c r="W4181">
        <v>317278</v>
      </c>
    </row>
    <row r="4182" spans="7:23" ht="12.75">
      <c r="G4182">
        <v>315094</v>
      </c>
      <c r="H4182" s="114" t="s">
        <v>4045</v>
      </c>
      <c r="I4182" s="114" t="s">
        <v>680</v>
      </c>
      <c r="L4182">
        <v>314878</v>
      </c>
      <c r="M4182" s="114" t="s">
        <v>4035</v>
      </c>
      <c r="N4182" s="114" t="s">
        <v>680</v>
      </c>
      <c r="V4182" s="114" t="s">
        <v>4136</v>
      </c>
      <c r="W4182">
        <v>317279</v>
      </c>
    </row>
    <row r="4183" spans="7:23" ht="12.75">
      <c r="G4183">
        <v>315095</v>
      </c>
      <c r="H4183" s="114" t="s">
        <v>4046</v>
      </c>
      <c r="I4183" s="114" t="s">
        <v>680</v>
      </c>
      <c r="L4183">
        <v>314879</v>
      </c>
      <c r="M4183" s="114" t="s">
        <v>4034</v>
      </c>
      <c r="N4183" s="114" t="s">
        <v>680</v>
      </c>
      <c r="V4183" s="114" t="s">
        <v>5396</v>
      </c>
      <c r="W4183">
        <v>414468</v>
      </c>
    </row>
    <row r="4184" spans="7:23" ht="12.75">
      <c r="G4184">
        <v>315096</v>
      </c>
      <c r="H4184" s="114" t="s">
        <v>4047</v>
      </c>
      <c r="I4184" s="114" t="s">
        <v>680</v>
      </c>
      <c r="L4184">
        <v>314881</v>
      </c>
      <c r="M4184" s="114" t="s">
        <v>4031</v>
      </c>
      <c r="N4184" s="114" t="s">
        <v>680</v>
      </c>
      <c r="V4184" s="114" t="s">
        <v>4137</v>
      </c>
      <c r="W4184">
        <v>317275</v>
      </c>
    </row>
    <row r="4185" spans="7:23" ht="12.75">
      <c r="G4185">
        <v>315270</v>
      </c>
      <c r="H4185" s="114" t="s">
        <v>4048</v>
      </c>
      <c r="I4185" s="114" t="s">
        <v>680</v>
      </c>
      <c r="L4185">
        <v>314882</v>
      </c>
      <c r="M4185" s="114" t="s">
        <v>4032</v>
      </c>
      <c r="N4185" s="114" t="s">
        <v>680</v>
      </c>
      <c r="V4185" s="114" t="s">
        <v>4138</v>
      </c>
      <c r="W4185">
        <v>317475</v>
      </c>
    </row>
    <row r="4186" spans="7:23" ht="12.75">
      <c r="G4186">
        <v>315483</v>
      </c>
      <c r="H4186" s="114" t="s">
        <v>4049</v>
      </c>
      <c r="I4186" s="114" t="s">
        <v>680</v>
      </c>
      <c r="L4186">
        <v>314883</v>
      </c>
      <c r="M4186" s="114" t="s">
        <v>4033</v>
      </c>
      <c r="N4186" s="114" t="s">
        <v>680</v>
      </c>
      <c r="V4186" s="114" t="s">
        <v>5397</v>
      </c>
      <c r="W4186">
        <v>391069</v>
      </c>
    </row>
    <row r="4187" spans="7:23" ht="12.75">
      <c r="G4187">
        <v>315280</v>
      </c>
      <c r="H4187" s="114" t="s">
        <v>4050</v>
      </c>
      <c r="I4187" s="114" t="s">
        <v>680</v>
      </c>
      <c r="L4187">
        <v>315067</v>
      </c>
      <c r="M4187" s="114" t="s">
        <v>4036</v>
      </c>
      <c r="N4187" s="114" t="s">
        <v>680</v>
      </c>
      <c r="V4187" s="114" t="s">
        <v>4139</v>
      </c>
      <c r="W4187">
        <v>317476</v>
      </c>
    </row>
    <row r="4188" spans="7:23" ht="12.75">
      <c r="G4188">
        <v>315268</v>
      </c>
      <c r="H4188" s="114" t="s">
        <v>4051</v>
      </c>
      <c r="I4188" s="114" t="s">
        <v>680</v>
      </c>
      <c r="L4188">
        <v>315070</v>
      </c>
      <c r="M4188" s="114" t="s">
        <v>4037</v>
      </c>
      <c r="N4188" s="114" t="s">
        <v>680</v>
      </c>
      <c r="V4188" s="114" t="s">
        <v>4140</v>
      </c>
      <c r="W4188">
        <v>317473</v>
      </c>
    </row>
    <row r="4189" spans="7:23" ht="12.75">
      <c r="G4189">
        <v>410469</v>
      </c>
      <c r="H4189" s="114" t="s">
        <v>5383</v>
      </c>
      <c r="I4189" s="114" t="s">
        <v>680</v>
      </c>
      <c r="L4189">
        <v>315071</v>
      </c>
      <c r="M4189" s="114" t="s">
        <v>4038</v>
      </c>
      <c r="N4189" s="114" t="s">
        <v>680</v>
      </c>
      <c r="V4189" s="114" t="s">
        <v>4141</v>
      </c>
      <c r="W4189">
        <v>317479</v>
      </c>
    </row>
    <row r="4190" spans="7:23" ht="12.75">
      <c r="G4190">
        <v>410472</v>
      </c>
      <c r="H4190" s="114" t="s">
        <v>5384</v>
      </c>
      <c r="I4190" s="114" t="s">
        <v>680</v>
      </c>
      <c r="L4190">
        <v>315072</v>
      </c>
      <c r="M4190" s="114" t="s">
        <v>4039</v>
      </c>
      <c r="N4190" s="114" t="s">
        <v>680</v>
      </c>
      <c r="V4190" s="114" t="s">
        <v>4853</v>
      </c>
      <c r="W4190">
        <v>346067</v>
      </c>
    </row>
    <row r="4191" spans="7:23" ht="12.75">
      <c r="G4191">
        <v>315468</v>
      </c>
      <c r="H4191" s="114" t="s">
        <v>4052</v>
      </c>
      <c r="I4191" s="114" t="s">
        <v>680</v>
      </c>
      <c r="L4191">
        <v>315076</v>
      </c>
      <c r="M4191" s="114" t="s">
        <v>4041</v>
      </c>
      <c r="N4191" s="114" t="s">
        <v>680</v>
      </c>
      <c r="V4191" s="114" t="s">
        <v>5398</v>
      </c>
      <c r="W4191">
        <v>391070</v>
      </c>
    </row>
    <row r="4192" spans="7:23" ht="12.75">
      <c r="G4192">
        <v>410267</v>
      </c>
      <c r="H4192" s="114" t="s">
        <v>5385</v>
      </c>
      <c r="I4192" s="114" t="s">
        <v>680</v>
      </c>
      <c r="L4192">
        <v>315078</v>
      </c>
      <c r="M4192" s="114" t="s">
        <v>4025</v>
      </c>
      <c r="N4192" s="114" t="s">
        <v>680</v>
      </c>
      <c r="V4192" s="114" t="s">
        <v>4142</v>
      </c>
      <c r="W4192">
        <v>317480</v>
      </c>
    </row>
    <row r="4193" spans="7:23" ht="12.75">
      <c r="G4193">
        <v>342466</v>
      </c>
      <c r="H4193" s="114" t="s">
        <v>4848</v>
      </c>
      <c r="I4193" s="114" t="s">
        <v>680</v>
      </c>
      <c r="L4193">
        <v>315079</v>
      </c>
      <c r="M4193" s="114" t="s">
        <v>4026</v>
      </c>
      <c r="N4193" s="114" t="s">
        <v>680</v>
      </c>
      <c r="V4193" s="114" t="s">
        <v>4143</v>
      </c>
      <c r="W4193">
        <v>317483</v>
      </c>
    </row>
    <row r="4194" spans="7:23" ht="12.75">
      <c r="G4194">
        <v>411266</v>
      </c>
      <c r="H4194" s="114" t="s">
        <v>5386</v>
      </c>
      <c r="I4194" s="114" t="s">
        <v>680</v>
      </c>
      <c r="L4194">
        <v>315084</v>
      </c>
      <c r="M4194" s="114" t="s">
        <v>4040</v>
      </c>
      <c r="N4194" s="114" t="s">
        <v>680</v>
      </c>
      <c r="V4194" s="114" t="s">
        <v>4144</v>
      </c>
      <c r="W4194">
        <v>317484</v>
      </c>
    </row>
    <row r="4195" spans="7:23" ht="12.75">
      <c r="G4195">
        <v>315480</v>
      </c>
      <c r="H4195" s="114" t="s">
        <v>4053</v>
      </c>
      <c r="I4195" s="114" t="s">
        <v>680</v>
      </c>
      <c r="L4195">
        <v>315090</v>
      </c>
      <c r="M4195" s="114" t="s">
        <v>4042</v>
      </c>
      <c r="N4195" s="114" t="s">
        <v>680</v>
      </c>
      <c r="V4195" s="114" t="s">
        <v>4145</v>
      </c>
      <c r="W4195">
        <v>317481</v>
      </c>
    </row>
    <row r="4196" spans="7:23" ht="12.75">
      <c r="G4196">
        <v>315481</v>
      </c>
      <c r="H4196" s="114" t="s">
        <v>4054</v>
      </c>
      <c r="I4196" s="114" t="s">
        <v>680</v>
      </c>
      <c r="L4196">
        <v>315091</v>
      </c>
      <c r="M4196" s="114" t="s">
        <v>4043</v>
      </c>
      <c r="N4196" s="114" t="s">
        <v>680</v>
      </c>
      <c r="V4196" s="114" t="s">
        <v>4146</v>
      </c>
      <c r="W4196">
        <v>317495</v>
      </c>
    </row>
    <row r="4197" spans="7:23" ht="12.75">
      <c r="G4197">
        <v>315487</v>
      </c>
      <c r="H4197" s="114" t="s">
        <v>4055</v>
      </c>
      <c r="I4197" s="114" t="s">
        <v>680</v>
      </c>
      <c r="L4197">
        <v>315092</v>
      </c>
      <c r="M4197" s="114" t="s">
        <v>4044</v>
      </c>
      <c r="N4197" s="114" t="s">
        <v>680</v>
      </c>
      <c r="V4197" s="114" t="s">
        <v>4147</v>
      </c>
      <c r="W4197">
        <v>317496</v>
      </c>
    </row>
    <row r="4198" spans="7:23" ht="12.75">
      <c r="G4198">
        <v>315489</v>
      </c>
      <c r="H4198" s="114" t="s">
        <v>4056</v>
      </c>
      <c r="I4198" s="114" t="s">
        <v>680</v>
      </c>
      <c r="L4198">
        <v>315094</v>
      </c>
      <c r="M4198" s="114" t="s">
        <v>4045</v>
      </c>
      <c r="N4198" s="114" t="s">
        <v>680</v>
      </c>
      <c r="V4198" s="114" t="s">
        <v>4854</v>
      </c>
      <c r="W4198">
        <v>354067</v>
      </c>
    </row>
    <row r="4199" spans="7:23" ht="12.75">
      <c r="G4199">
        <v>315493</v>
      </c>
      <c r="H4199" s="114" t="s">
        <v>4057</v>
      </c>
      <c r="I4199" s="114" t="s">
        <v>680</v>
      </c>
      <c r="L4199">
        <v>315095</v>
      </c>
      <c r="M4199" s="114" t="s">
        <v>4046</v>
      </c>
      <c r="N4199" s="114" t="s">
        <v>680</v>
      </c>
      <c r="V4199" s="114" t="s">
        <v>4148</v>
      </c>
      <c r="W4199">
        <v>317491</v>
      </c>
    </row>
    <row r="4200" spans="7:23" ht="12.75">
      <c r="G4200">
        <v>315495</v>
      </c>
      <c r="H4200" s="114" t="s">
        <v>4058</v>
      </c>
      <c r="I4200" s="114" t="s">
        <v>680</v>
      </c>
      <c r="L4200">
        <v>315096</v>
      </c>
      <c r="M4200" s="114" t="s">
        <v>4047</v>
      </c>
      <c r="N4200" s="114" t="s">
        <v>680</v>
      </c>
      <c r="V4200" s="114" t="s">
        <v>4149</v>
      </c>
      <c r="W4200">
        <v>317492</v>
      </c>
    </row>
    <row r="4201" spans="7:23" ht="12.75">
      <c r="G4201">
        <v>410476</v>
      </c>
      <c r="H4201" s="114" t="s">
        <v>5387</v>
      </c>
      <c r="I4201" s="114" t="s">
        <v>680</v>
      </c>
      <c r="L4201">
        <v>315266</v>
      </c>
      <c r="M4201" s="114" t="s">
        <v>3927</v>
      </c>
      <c r="N4201" s="114" t="s">
        <v>680</v>
      </c>
      <c r="V4201" s="114" t="s">
        <v>4150</v>
      </c>
      <c r="W4201">
        <v>317493</v>
      </c>
    </row>
    <row r="4202" spans="7:23" ht="12.75">
      <c r="G4202">
        <v>410477</v>
      </c>
      <c r="H4202" s="114" t="s">
        <v>5388</v>
      </c>
      <c r="I4202" s="114" t="s">
        <v>680</v>
      </c>
      <c r="L4202">
        <v>315268</v>
      </c>
      <c r="M4202" s="114" t="s">
        <v>4051</v>
      </c>
      <c r="N4202" s="114" t="s">
        <v>680</v>
      </c>
      <c r="V4202" s="114" t="s">
        <v>4151</v>
      </c>
      <c r="W4202">
        <v>317673</v>
      </c>
    </row>
    <row r="4203" spans="7:23" ht="12.75">
      <c r="G4203">
        <v>315500</v>
      </c>
      <c r="H4203" s="114" t="s">
        <v>4059</v>
      </c>
      <c r="I4203" s="114" t="s">
        <v>680</v>
      </c>
      <c r="L4203">
        <v>315270</v>
      </c>
      <c r="M4203" s="114" t="s">
        <v>4048</v>
      </c>
      <c r="N4203" s="114" t="s">
        <v>680</v>
      </c>
      <c r="V4203" s="114" t="s">
        <v>5399</v>
      </c>
      <c r="W4203">
        <v>406670</v>
      </c>
    </row>
    <row r="4204" spans="7:23" ht="12.75">
      <c r="G4204">
        <v>412466</v>
      </c>
      <c r="H4204" s="114" t="s">
        <v>5389</v>
      </c>
      <c r="I4204" s="114" t="s">
        <v>680</v>
      </c>
      <c r="L4204">
        <v>315276</v>
      </c>
      <c r="M4204" s="114" t="s">
        <v>3933</v>
      </c>
      <c r="N4204" s="114" t="s">
        <v>680</v>
      </c>
      <c r="V4204" s="114" t="s">
        <v>4152</v>
      </c>
      <c r="W4204">
        <v>317669</v>
      </c>
    </row>
    <row r="4205" spans="7:23" ht="12.75">
      <c r="G4205">
        <v>315501</v>
      </c>
      <c r="H4205" s="114" t="s">
        <v>4060</v>
      </c>
      <c r="I4205" s="114" t="s">
        <v>680</v>
      </c>
      <c r="L4205">
        <v>315277</v>
      </c>
      <c r="M4205" s="114" t="s">
        <v>3939</v>
      </c>
      <c r="N4205" s="114" t="s">
        <v>680</v>
      </c>
      <c r="V4205" s="114" t="s">
        <v>4153</v>
      </c>
      <c r="W4205">
        <v>317676</v>
      </c>
    </row>
    <row r="4206" spans="7:23" ht="12.75">
      <c r="G4206">
        <v>315667</v>
      </c>
      <c r="H4206" s="114" t="s">
        <v>4061</v>
      </c>
      <c r="I4206" s="114" t="s">
        <v>680</v>
      </c>
      <c r="L4206">
        <v>315280</v>
      </c>
      <c r="M4206" s="114" t="s">
        <v>4050</v>
      </c>
      <c r="N4206" s="114" t="s">
        <v>680</v>
      </c>
      <c r="V4206" s="114" t="s">
        <v>4154</v>
      </c>
      <c r="W4206">
        <v>317677</v>
      </c>
    </row>
    <row r="4207" spans="7:23" ht="12.75">
      <c r="G4207">
        <v>315673</v>
      </c>
      <c r="H4207" s="114" t="s">
        <v>4062</v>
      </c>
      <c r="I4207" s="114" t="s">
        <v>680</v>
      </c>
      <c r="L4207">
        <v>315468</v>
      </c>
      <c r="M4207" s="114" t="s">
        <v>4052</v>
      </c>
      <c r="N4207" s="114" t="s">
        <v>680</v>
      </c>
      <c r="V4207" s="114" t="s">
        <v>4155</v>
      </c>
      <c r="W4207">
        <v>317681</v>
      </c>
    </row>
    <row r="4208" spans="7:23" ht="12.75">
      <c r="G4208">
        <v>315678</v>
      </c>
      <c r="H4208" s="114" t="s">
        <v>4063</v>
      </c>
      <c r="I4208" s="114" t="s">
        <v>680</v>
      </c>
      <c r="L4208">
        <v>315480</v>
      </c>
      <c r="M4208" s="114" t="s">
        <v>4053</v>
      </c>
      <c r="N4208" s="114" t="s">
        <v>680</v>
      </c>
      <c r="V4208" s="114" t="s">
        <v>5400</v>
      </c>
      <c r="W4208">
        <v>406671</v>
      </c>
    </row>
    <row r="4209" spans="7:23" ht="12.75">
      <c r="G4209">
        <v>315866</v>
      </c>
      <c r="H4209" s="114" t="s">
        <v>4064</v>
      </c>
      <c r="I4209" s="114" t="s">
        <v>680</v>
      </c>
      <c r="L4209">
        <v>315481</v>
      </c>
      <c r="M4209" s="114" t="s">
        <v>4054</v>
      </c>
      <c r="N4209" s="114" t="s">
        <v>680</v>
      </c>
      <c r="V4209" s="114" t="s">
        <v>4156</v>
      </c>
      <c r="W4209">
        <v>317682</v>
      </c>
    </row>
    <row r="4210" spans="7:23" ht="12.75">
      <c r="G4210">
        <v>315867</v>
      </c>
      <c r="H4210" s="114" t="s">
        <v>4065</v>
      </c>
      <c r="I4210" s="114" t="s">
        <v>680</v>
      </c>
      <c r="L4210">
        <v>315483</v>
      </c>
      <c r="M4210" s="114" t="s">
        <v>4049</v>
      </c>
      <c r="N4210" s="114" t="s">
        <v>680</v>
      </c>
      <c r="V4210" s="114" t="s">
        <v>4157</v>
      </c>
      <c r="W4210">
        <v>317875</v>
      </c>
    </row>
    <row r="4211" spans="7:23" ht="12.75">
      <c r="G4211">
        <v>315868</v>
      </c>
      <c r="H4211" s="114" t="s">
        <v>4066</v>
      </c>
      <c r="I4211" s="114" t="s">
        <v>680</v>
      </c>
      <c r="L4211">
        <v>315487</v>
      </c>
      <c r="M4211" s="114" t="s">
        <v>4055</v>
      </c>
      <c r="N4211" s="114" t="s">
        <v>680</v>
      </c>
      <c r="V4211" s="114" t="s">
        <v>4158</v>
      </c>
      <c r="W4211">
        <v>317876</v>
      </c>
    </row>
    <row r="4212" spans="7:23" ht="12.75">
      <c r="G4212">
        <v>315869</v>
      </c>
      <c r="H4212" s="114" t="s">
        <v>4067</v>
      </c>
      <c r="I4212" s="114" t="s">
        <v>680</v>
      </c>
      <c r="L4212">
        <v>315489</v>
      </c>
      <c r="M4212" s="114" t="s">
        <v>4056</v>
      </c>
      <c r="N4212" s="114" t="s">
        <v>680</v>
      </c>
      <c r="V4212" s="114" t="s">
        <v>4754</v>
      </c>
      <c r="W4212">
        <v>324467</v>
      </c>
    </row>
    <row r="4213" spans="7:23" ht="12.75">
      <c r="G4213">
        <v>315870</v>
      </c>
      <c r="H4213" s="114" t="s">
        <v>4068</v>
      </c>
      <c r="I4213" s="114" t="s">
        <v>680</v>
      </c>
      <c r="L4213">
        <v>315493</v>
      </c>
      <c r="M4213" s="114" t="s">
        <v>4057</v>
      </c>
      <c r="N4213" s="114" t="s">
        <v>680</v>
      </c>
      <c r="V4213" s="114" t="s">
        <v>4855</v>
      </c>
      <c r="W4213">
        <v>354066</v>
      </c>
    </row>
    <row r="4214" spans="7:23" ht="12.75">
      <c r="G4214">
        <v>368068</v>
      </c>
      <c r="H4214" s="114" t="s">
        <v>5390</v>
      </c>
      <c r="I4214" s="114" t="s">
        <v>680</v>
      </c>
      <c r="L4214">
        <v>315495</v>
      </c>
      <c r="M4214" s="114" t="s">
        <v>4058</v>
      </c>
      <c r="N4214" s="114" t="s">
        <v>680</v>
      </c>
      <c r="V4214" s="114" t="s">
        <v>4161</v>
      </c>
      <c r="W4214">
        <v>317871</v>
      </c>
    </row>
    <row r="4215" spans="7:23" ht="12.75">
      <c r="G4215">
        <v>315871</v>
      </c>
      <c r="H4215" s="114" t="s">
        <v>4069</v>
      </c>
      <c r="I4215" s="114" t="s">
        <v>680</v>
      </c>
      <c r="L4215">
        <v>315497</v>
      </c>
      <c r="M4215" s="114" t="s">
        <v>3919</v>
      </c>
      <c r="N4215" s="114" t="s">
        <v>680</v>
      </c>
      <c r="V4215" s="114" t="s">
        <v>4162</v>
      </c>
      <c r="W4215">
        <v>317872</v>
      </c>
    </row>
    <row r="4216" spans="7:23" ht="12.75">
      <c r="G4216">
        <v>324266</v>
      </c>
      <c r="H4216" s="114" t="s">
        <v>4752</v>
      </c>
      <c r="I4216" s="114" t="s">
        <v>680</v>
      </c>
      <c r="L4216">
        <v>315500</v>
      </c>
      <c r="M4216" s="114" t="s">
        <v>4059</v>
      </c>
      <c r="N4216" s="114" t="s">
        <v>680</v>
      </c>
      <c r="V4216" s="114" t="s">
        <v>4163</v>
      </c>
      <c r="W4216">
        <v>317869</v>
      </c>
    </row>
    <row r="4217" spans="7:23" ht="12.75">
      <c r="G4217">
        <v>418868</v>
      </c>
      <c r="H4217" s="114" t="s">
        <v>5391</v>
      </c>
      <c r="I4217" s="114" t="s">
        <v>680</v>
      </c>
      <c r="L4217">
        <v>315501</v>
      </c>
      <c r="M4217" s="114" t="s">
        <v>4060</v>
      </c>
      <c r="N4217" s="114" t="s">
        <v>680</v>
      </c>
      <c r="V4217" s="114" t="s">
        <v>4164</v>
      </c>
      <c r="W4217">
        <v>317882</v>
      </c>
    </row>
    <row r="4218" spans="7:23" ht="12.75">
      <c r="G4218">
        <v>315872</v>
      </c>
      <c r="H4218" s="114" t="s">
        <v>4070</v>
      </c>
      <c r="I4218" s="114" t="s">
        <v>680</v>
      </c>
      <c r="L4218">
        <v>315667</v>
      </c>
      <c r="M4218" s="114" t="s">
        <v>4061</v>
      </c>
      <c r="N4218" s="114" t="s">
        <v>680</v>
      </c>
      <c r="V4218" s="114" t="s">
        <v>4165</v>
      </c>
      <c r="W4218">
        <v>317883</v>
      </c>
    </row>
    <row r="4219" spans="7:23" ht="12.75">
      <c r="G4219">
        <v>315873</v>
      </c>
      <c r="H4219" s="114" t="s">
        <v>4071</v>
      </c>
      <c r="I4219" s="114" t="s">
        <v>680</v>
      </c>
      <c r="L4219">
        <v>315673</v>
      </c>
      <c r="M4219" s="114" t="s">
        <v>4062</v>
      </c>
      <c r="N4219" s="114" t="s">
        <v>680</v>
      </c>
      <c r="V4219" s="114" t="s">
        <v>4166</v>
      </c>
      <c r="W4219">
        <v>317880</v>
      </c>
    </row>
    <row r="4220" spans="7:23" ht="12.75">
      <c r="G4220">
        <v>315874</v>
      </c>
      <c r="H4220" s="114" t="s">
        <v>4072</v>
      </c>
      <c r="I4220" s="114" t="s">
        <v>680</v>
      </c>
      <c r="L4220">
        <v>315678</v>
      </c>
      <c r="M4220" s="114" t="s">
        <v>4063</v>
      </c>
      <c r="N4220" s="114" t="s">
        <v>680</v>
      </c>
      <c r="V4220" s="114" t="s">
        <v>4167</v>
      </c>
      <c r="W4220">
        <v>317889</v>
      </c>
    </row>
    <row r="4221" spans="7:23" ht="12.75">
      <c r="G4221">
        <v>316066</v>
      </c>
      <c r="H4221" s="114" t="s">
        <v>4073</v>
      </c>
      <c r="I4221" s="114" t="s">
        <v>680</v>
      </c>
      <c r="L4221">
        <v>315866</v>
      </c>
      <c r="M4221" s="114" t="s">
        <v>4064</v>
      </c>
      <c r="N4221" s="114" t="s">
        <v>680</v>
      </c>
      <c r="V4221" s="114" t="s">
        <v>4168</v>
      </c>
      <c r="W4221">
        <v>317887</v>
      </c>
    </row>
    <row r="4222" spans="7:23" ht="12.75">
      <c r="G4222">
        <v>316067</v>
      </c>
      <c r="H4222" s="114" t="s">
        <v>4074</v>
      </c>
      <c r="I4222" s="114" t="s">
        <v>680</v>
      </c>
      <c r="L4222">
        <v>315867</v>
      </c>
      <c r="M4222" s="114" t="s">
        <v>4065</v>
      </c>
      <c r="N4222" s="114" t="s">
        <v>680</v>
      </c>
      <c r="V4222" s="114" t="s">
        <v>4169</v>
      </c>
      <c r="W4222">
        <v>317892</v>
      </c>
    </row>
    <row r="4223" spans="7:23" ht="12.75">
      <c r="G4223">
        <v>316068</v>
      </c>
      <c r="H4223" s="114" t="s">
        <v>4075</v>
      </c>
      <c r="I4223" s="114" t="s">
        <v>680</v>
      </c>
      <c r="L4223">
        <v>315868</v>
      </c>
      <c r="M4223" s="114" t="s">
        <v>4066</v>
      </c>
      <c r="N4223" s="114" t="s">
        <v>680</v>
      </c>
      <c r="V4223" s="114" t="s">
        <v>4755</v>
      </c>
      <c r="W4223">
        <v>325266</v>
      </c>
    </row>
    <row r="4224" spans="7:23" ht="12.75">
      <c r="G4224">
        <v>316069</v>
      </c>
      <c r="H4224" s="114" t="s">
        <v>4076</v>
      </c>
      <c r="I4224" s="114" t="s">
        <v>680</v>
      </c>
      <c r="L4224">
        <v>315869</v>
      </c>
      <c r="M4224" s="114" t="s">
        <v>4067</v>
      </c>
      <c r="N4224" s="114" t="s">
        <v>680</v>
      </c>
      <c r="V4224" s="114" t="s">
        <v>4170</v>
      </c>
      <c r="W4224">
        <v>317895</v>
      </c>
    </row>
    <row r="4225" spans="7:23" ht="12.75">
      <c r="G4225">
        <v>316070</v>
      </c>
      <c r="H4225" s="114" t="s">
        <v>4077</v>
      </c>
      <c r="I4225" s="114" t="s">
        <v>680</v>
      </c>
      <c r="L4225">
        <v>315870</v>
      </c>
      <c r="M4225" s="114" t="s">
        <v>4068</v>
      </c>
      <c r="N4225" s="114" t="s">
        <v>680</v>
      </c>
      <c r="V4225" s="114" t="s">
        <v>5401</v>
      </c>
      <c r="W4225">
        <v>406672</v>
      </c>
    </row>
    <row r="4226" spans="7:23" ht="12.75">
      <c r="G4226">
        <v>316071</v>
      </c>
      <c r="H4226" s="114" t="s">
        <v>4078</v>
      </c>
      <c r="I4226" s="114" t="s">
        <v>680</v>
      </c>
      <c r="L4226">
        <v>315871</v>
      </c>
      <c r="M4226" s="114" t="s">
        <v>4069</v>
      </c>
      <c r="N4226" s="114" t="s">
        <v>680</v>
      </c>
      <c r="V4226" s="114" t="s">
        <v>4171</v>
      </c>
      <c r="W4226">
        <v>317893</v>
      </c>
    </row>
    <row r="4227" spans="7:23" ht="12.75">
      <c r="G4227">
        <v>316072</v>
      </c>
      <c r="H4227" s="114" t="s">
        <v>4079</v>
      </c>
      <c r="I4227" s="114" t="s">
        <v>680</v>
      </c>
      <c r="L4227">
        <v>315872</v>
      </c>
      <c r="M4227" s="114" t="s">
        <v>4070</v>
      </c>
      <c r="N4227" s="114" t="s">
        <v>680</v>
      </c>
      <c r="V4227" s="114" t="s">
        <v>4172</v>
      </c>
      <c r="W4227">
        <v>317897</v>
      </c>
    </row>
    <row r="4228" spans="7:23" ht="12.75">
      <c r="G4228">
        <v>316073</v>
      </c>
      <c r="H4228" s="114" t="s">
        <v>4080</v>
      </c>
      <c r="I4228" s="114" t="s">
        <v>680</v>
      </c>
      <c r="L4228">
        <v>315873</v>
      </c>
      <c r="M4228" s="114" t="s">
        <v>4071</v>
      </c>
      <c r="N4228" s="114" t="s">
        <v>680</v>
      </c>
      <c r="V4228" s="114" t="s">
        <v>4173</v>
      </c>
      <c r="W4228">
        <v>318272</v>
      </c>
    </row>
    <row r="4229" spans="7:23" ht="12.75">
      <c r="G4229">
        <v>316074</v>
      </c>
      <c r="H4229" s="114" t="s">
        <v>4081</v>
      </c>
      <c r="I4229" s="114" t="s">
        <v>680</v>
      </c>
      <c r="L4229">
        <v>315874</v>
      </c>
      <c r="M4229" s="114" t="s">
        <v>4072</v>
      </c>
      <c r="N4229" s="114" t="s">
        <v>680</v>
      </c>
      <c r="V4229" s="114" t="s">
        <v>4174</v>
      </c>
      <c r="W4229">
        <v>318274</v>
      </c>
    </row>
    <row r="4230" spans="7:23" ht="12.75">
      <c r="G4230">
        <v>316075</v>
      </c>
      <c r="H4230" s="114" t="s">
        <v>4082</v>
      </c>
      <c r="I4230" s="114" t="s">
        <v>680</v>
      </c>
      <c r="L4230">
        <v>316066</v>
      </c>
      <c r="M4230" s="114" t="s">
        <v>4073</v>
      </c>
      <c r="N4230" s="114" t="s">
        <v>680</v>
      </c>
      <c r="V4230" s="114" t="s">
        <v>4175</v>
      </c>
      <c r="W4230">
        <v>318278</v>
      </c>
    </row>
    <row r="4231" spans="7:23" ht="12.75">
      <c r="G4231">
        <v>316076</v>
      </c>
      <c r="H4231" s="114" t="s">
        <v>4083</v>
      </c>
      <c r="I4231" s="114" t="s">
        <v>680</v>
      </c>
      <c r="L4231">
        <v>316067</v>
      </c>
      <c r="M4231" s="114" t="s">
        <v>4074</v>
      </c>
      <c r="N4231" s="114" t="s">
        <v>680</v>
      </c>
      <c r="V4231" s="114" t="s">
        <v>4176</v>
      </c>
      <c r="W4231">
        <v>318279</v>
      </c>
    </row>
    <row r="4232" spans="7:23" ht="12.75">
      <c r="G4232">
        <v>316077</v>
      </c>
      <c r="H4232" s="114" t="s">
        <v>4084</v>
      </c>
      <c r="I4232" s="114" t="s">
        <v>680</v>
      </c>
      <c r="L4232">
        <v>316068</v>
      </c>
      <c r="M4232" s="114" t="s">
        <v>4075</v>
      </c>
      <c r="N4232" s="114" t="s">
        <v>680</v>
      </c>
      <c r="V4232" s="114" t="s">
        <v>4177</v>
      </c>
      <c r="W4232">
        <v>318284</v>
      </c>
    </row>
    <row r="4233" spans="7:23" ht="12.75">
      <c r="G4233">
        <v>316078</v>
      </c>
      <c r="H4233" s="114" t="s">
        <v>4085</v>
      </c>
      <c r="I4233" s="114" t="s">
        <v>680</v>
      </c>
      <c r="L4233">
        <v>316069</v>
      </c>
      <c r="M4233" s="114" t="s">
        <v>4076</v>
      </c>
      <c r="N4233" s="114" t="s">
        <v>680</v>
      </c>
      <c r="V4233" s="114" t="s">
        <v>4178</v>
      </c>
      <c r="W4233">
        <v>318285</v>
      </c>
    </row>
    <row r="4234" spans="7:23" ht="12.75">
      <c r="G4234">
        <v>316266</v>
      </c>
      <c r="H4234" s="114" t="s">
        <v>873</v>
      </c>
      <c r="I4234" s="114" t="s">
        <v>680</v>
      </c>
      <c r="L4234">
        <v>316070</v>
      </c>
      <c r="M4234" s="114" t="s">
        <v>4077</v>
      </c>
      <c r="N4234" s="114" t="s">
        <v>680</v>
      </c>
      <c r="V4234" s="114" t="s">
        <v>4179</v>
      </c>
      <c r="W4234">
        <v>318289</v>
      </c>
    </row>
    <row r="4235" spans="7:23" ht="12.75">
      <c r="G4235">
        <v>316267</v>
      </c>
      <c r="H4235" s="114" t="s">
        <v>876</v>
      </c>
      <c r="I4235" s="114" t="s">
        <v>680</v>
      </c>
      <c r="L4235">
        <v>316071</v>
      </c>
      <c r="M4235" s="114" t="s">
        <v>4078</v>
      </c>
      <c r="N4235" s="114" t="s">
        <v>680</v>
      </c>
      <c r="V4235" s="114" t="s">
        <v>4180</v>
      </c>
      <c r="W4235">
        <v>318290</v>
      </c>
    </row>
    <row r="4236" spans="7:23" ht="12.75">
      <c r="G4236">
        <v>316268</v>
      </c>
      <c r="H4236" s="114" t="s">
        <v>877</v>
      </c>
      <c r="I4236" s="114" t="s">
        <v>680</v>
      </c>
      <c r="L4236">
        <v>316072</v>
      </c>
      <c r="M4236" s="114" t="s">
        <v>4079</v>
      </c>
      <c r="N4236" s="114" t="s">
        <v>680</v>
      </c>
      <c r="V4236" s="114" t="s">
        <v>4181</v>
      </c>
      <c r="W4236">
        <v>318294</v>
      </c>
    </row>
    <row r="4237" spans="7:23" ht="12.75">
      <c r="G4237">
        <v>316269</v>
      </c>
      <c r="H4237" s="114" t="s">
        <v>878</v>
      </c>
      <c r="I4237" s="114" t="s">
        <v>680</v>
      </c>
      <c r="L4237">
        <v>316073</v>
      </c>
      <c r="M4237" s="114" t="s">
        <v>4080</v>
      </c>
      <c r="N4237" s="114" t="s">
        <v>680</v>
      </c>
      <c r="V4237" s="114" t="s">
        <v>4182</v>
      </c>
      <c r="W4237">
        <v>318295</v>
      </c>
    </row>
    <row r="4238" spans="7:23" ht="12.75">
      <c r="G4238">
        <v>325867</v>
      </c>
      <c r="H4238" s="114" t="s">
        <v>879</v>
      </c>
      <c r="I4238" s="114" t="s">
        <v>680</v>
      </c>
      <c r="L4238">
        <v>316074</v>
      </c>
      <c r="M4238" s="114" t="s">
        <v>4081</v>
      </c>
      <c r="N4238" s="114" t="s">
        <v>680</v>
      </c>
      <c r="V4238" s="114" t="s">
        <v>4183</v>
      </c>
      <c r="W4238">
        <v>318299</v>
      </c>
    </row>
    <row r="4239" spans="7:23" ht="12.75">
      <c r="G4239">
        <v>316270</v>
      </c>
      <c r="H4239" s="114" t="s">
        <v>880</v>
      </c>
      <c r="I4239" s="114" t="s">
        <v>680</v>
      </c>
      <c r="L4239">
        <v>316075</v>
      </c>
      <c r="M4239" s="114" t="s">
        <v>4082</v>
      </c>
      <c r="N4239" s="114" t="s">
        <v>680</v>
      </c>
      <c r="V4239" s="114" t="s">
        <v>4184</v>
      </c>
      <c r="W4239">
        <v>318300</v>
      </c>
    </row>
    <row r="4240" spans="7:23" ht="12.75">
      <c r="G4240">
        <v>316271</v>
      </c>
      <c r="H4240" s="114" t="s">
        <v>4086</v>
      </c>
      <c r="I4240" s="114" t="s">
        <v>680</v>
      </c>
      <c r="L4240">
        <v>316076</v>
      </c>
      <c r="M4240" s="114" t="s">
        <v>4083</v>
      </c>
      <c r="N4240" s="114" t="s">
        <v>680</v>
      </c>
      <c r="V4240" s="114" t="s">
        <v>4185</v>
      </c>
      <c r="W4240">
        <v>318304</v>
      </c>
    </row>
    <row r="4241" spans="7:23" ht="12.75">
      <c r="G4241">
        <v>342871</v>
      </c>
      <c r="H4241" s="114" t="s">
        <v>4849</v>
      </c>
      <c r="I4241" s="114" t="s">
        <v>680</v>
      </c>
      <c r="L4241">
        <v>316077</v>
      </c>
      <c r="M4241" s="114" t="s">
        <v>4084</v>
      </c>
      <c r="N4241" s="114" t="s">
        <v>680</v>
      </c>
      <c r="V4241" s="114" t="s">
        <v>4186</v>
      </c>
      <c r="W4241">
        <v>318305</v>
      </c>
    </row>
    <row r="4242" spans="7:23" ht="12.75">
      <c r="G4242">
        <v>316272</v>
      </c>
      <c r="H4242" s="114" t="s">
        <v>4087</v>
      </c>
      <c r="I4242" s="114" t="s">
        <v>680</v>
      </c>
      <c r="L4242">
        <v>316078</v>
      </c>
      <c r="M4242" s="114" t="s">
        <v>4085</v>
      </c>
      <c r="N4242" s="114" t="s">
        <v>680</v>
      </c>
      <c r="V4242" s="114" t="s">
        <v>4187</v>
      </c>
      <c r="W4242">
        <v>318308</v>
      </c>
    </row>
    <row r="4243" spans="7:23" ht="12.75">
      <c r="G4243">
        <v>316273</v>
      </c>
      <c r="H4243" s="114" t="s">
        <v>4088</v>
      </c>
      <c r="I4243" s="114" t="s">
        <v>680</v>
      </c>
      <c r="L4243">
        <v>316266</v>
      </c>
      <c r="M4243" s="114" t="s">
        <v>873</v>
      </c>
      <c r="N4243" s="114" t="s">
        <v>680</v>
      </c>
      <c r="V4243" s="114" t="s">
        <v>4188</v>
      </c>
      <c r="W4243">
        <v>318314</v>
      </c>
    </row>
    <row r="4244" spans="7:14" ht="12.75">
      <c r="G4244">
        <v>316274</v>
      </c>
      <c r="H4244" s="114" t="s">
        <v>4089</v>
      </c>
      <c r="I4244" s="114" t="s">
        <v>680</v>
      </c>
      <c r="L4244">
        <v>316267</v>
      </c>
      <c r="M4244" s="114" t="s">
        <v>876</v>
      </c>
      <c r="N4244" s="114" t="s">
        <v>680</v>
      </c>
    </row>
    <row r="4245" spans="7:14" ht="12.75">
      <c r="G4245">
        <v>324267</v>
      </c>
      <c r="H4245" s="114" t="s">
        <v>4753</v>
      </c>
      <c r="I4245" s="114" t="s">
        <v>680</v>
      </c>
      <c r="L4245">
        <v>316268</v>
      </c>
      <c r="M4245" s="114" t="s">
        <v>877</v>
      </c>
      <c r="N4245" s="114" t="s">
        <v>680</v>
      </c>
    </row>
    <row r="4246" spans="7:23" ht="12.75">
      <c r="G4246">
        <v>316275</v>
      </c>
      <c r="H4246" s="114" t="s">
        <v>4090</v>
      </c>
      <c r="I4246" s="114" t="s">
        <v>680</v>
      </c>
      <c r="L4246">
        <v>316269</v>
      </c>
      <c r="M4246" s="114" t="s">
        <v>878</v>
      </c>
      <c r="N4246" s="114" t="s">
        <v>680</v>
      </c>
      <c r="V4246" s="114" t="s">
        <v>765</v>
      </c>
      <c r="W4246">
        <v>312267</v>
      </c>
    </row>
    <row r="4247" spans="7:23" ht="12.75">
      <c r="G4247">
        <v>316276</v>
      </c>
      <c r="H4247" s="114" t="s">
        <v>4091</v>
      </c>
      <c r="I4247" s="114" t="s">
        <v>680</v>
      </c>
      <c r="L4247">
        <v>316270</v>
      </c>
      <c r="M4247" s="114" t="s">
        <v>880</v>
      </c>
      <c r="N4247" s="114" t="s">
        <v>680</v>
      </c>
      <c r="V4247" s="114" t="s">
        <v>3907</v>
      </c>
      <c r="W4247">
        <v>305276</v>
      </c>
    </row>
    <row r="4248" spans="7:23" ht="12.75">
      <c r="G4248">
        <v>316466</v>
      </c>
      <c r="H4248" s="114" t="s">
        <v>4092</v>
      </c>
      <c r="I4248" s="114" t="s">
        <v>680</v>
      </c>
      <c r="L4248">
        <v>316271</v>
      </c>
      <c r="M4248" s="114" t="s">
        <v>4086</v>
      </c>
      <c r="N4248" s="114" t="s">
        <v>680</v>
      </c>
      <c r="V4248" s="114" t="s">
        <v>4837</v>
      </c>
      <c r="W4248">
        <v>312268</v>
      </c>
    </row>
    <row r="4249" spans="7:23" ht="12.75">
      <c r="G4249">
        <v>316467</v>
      </c>
      <c r="H4249" s="114" t="s">
        <v>4093</v>
      </c>
      <c r="I4249" s="114" t="s">
        <v>680</v>
      </c>
      <c r="L4249">
        <v>316272</v>
      </c>
      <c r="M4249" s="114" t="s">
        <v>4087</v>
      </c>
      <c r="N4249" s="114" t="s">
        <v>680</v>
      </c>
      <c r="V4249" s="114" t="s">
        <v>4838</v>
      </c>
      <c r="W4249">
        <v>358466</v>
      </c>
    </row>
    <row r="4250" spans="7:23" ht="12.75">
      <c r="G4250">
        <v>316468</v>
      </c>
      <c r="H4250" s="114" t="s">
        <v>4094</v>
      </c>
      <c r="I4250" s="114" t="s">
        <v>680</v>
      </c>
      <c r="L4250">
        <v>316273</v>
      </c>
      <c r="M4250" s="114" t="s">
        <v>4088</v>
      </c>
      <c r="N4250" s="114" t="s">
        <v>680</v>
      </c>
      <c r="V4250" s="114" t="s">
        <v>4839</v>
      </c>
      <c r="W4250">
        <v>358467</v>
      </c>
    </row>
    <row r="4251" spans="7:23" ht="12.75">
      <c r="G4251">
        <v>316469</v>
      </c>
      <c r="H4251" s="114" t="s">
        <v>4095</v>
      </c>
      <c r="I4251" s="114" t="s">
        <v>680</v>
      </c>
      <c r="L4251">
        <v>316274</v>
      </c>
      <c r="M4251" s="114" t="s">
        <v>4089</v>
      </c>
      <c r="N4251" s="114" t="s">
        <v>680</v>
      </c>
      <c r="V4251" s="114" t="s">
        <v>4840</v>
      </c>
      <c r="W4251">
        <v>358469</v>
      </c>
    </row>
    <row r="4252" spans="7:23" ht="12.75">
      <c r="G4252">
        <v>316470</v>
      </c>
      <c r="H4252" s="114" t="s">
        <v>4096</v>
      </c>
      <c r="I4252" s="114" t="s">
        <v>680</v>
      </c>
      <c r="L4252">
        <v>316275</v>
      </c>
      <c r="M4252" s="114" t="s">
        <v>4090</v>
      </c>
      <c r="N4252" s="114" t="s">
        <v>680</v>
      </c>
      <c r="V4252" s="114" t="s">
        <v>4841</v>
      </c>
      <c r="W4252">
        <v>358470</v>
      </c>
    </row>
    <row r="4253" spans="7:23" ht="12.75">
      <c r="G4253">
        <v>316471</v>
      </c>
      <c r="H4253" s="114" t="s">
        <v>4097</v>
      </c>
      <c r="I4253" s="114" t="s">
        <v>680</v>
      </c>
      <c r="L4253">
        <v>316276</v>
      </c>
      <c r="M4253" s="114" t="s">
        <v>4091</v>
      </c>
      <c r="N4253" s="114" t="s">
        <v>680</v>
      </c>
      <c r="V4253" s="114" t="s">
        <v>4842</v>
      </c>
      <c r="W4253">
        <v>358472</v>
      </c>
    </row>
    <row r="4254" spans="7:23" ht="12.75">
      <c r="G4254">
        <v>316472</v>
      </c>
      <c r="H4254" s="114" t="s">
        <v>4098</v>
      </c>
      <c r="I4254" s="114" t="s">
        <v>680</v>
      </c>
      <c r="L4254">
        <v>316466</v>
      </c>
      <c r="M4254" s="114" t="s">
        <v>4092</v>
      </c>
      <c r="N4254" s="114" t="s">
        <v>680</v>
      </c>
      <c r="V4254" s="114" t="s">
        <v>4843</v>
      </c>
      <c r="W4254">
        <v>358473</v>
      </c>
    </row>
    <row r="4255" spans="7:23" ht="12.75">
      <c r="G4255">
        <v>316473</v>
      </c>
      <c r="H4255" s="114" t="s">
        <v>4099</v>
      </c>
      <c r="I4255" s="114" t="s">
        <v>680</v>
      </c>
      <c r="L4255">
        <v>316467</v>
      </c>
      <c r="M4255" s="114" t="s">
        <v>4093</v>
      </c>
      <c r="N4255" s="114" t="s">
        <v>680</v>
      </c>
      <c r="V4255" s="114" t="s">
        <v>4844</v>
      </c>
      <c r="W4255">
        <v>358475</v>
      </c>
    </row>
    <row r="4256" spans="7:23" ht="12.75">
      <c r="G4256">
        <v>406066</v>
      </c>
      <c r="H4256" s="114" t="s">
        <v>4307</v>
      </c>
      <c r="I4256" s="114" t="s">
        <v>680</v>
      </c>
      <c r="L4256">
        <v>316468</v>
      </c>
      <c r="M4256" s="114" t="s">
        <v>4094</v>
      </c>
      <c r="N4256" s="114" t="s">
        <v>680</v>
      </c>
      <c r="V4256" s="114" t="s">
        <v>4845</v>
      </c>
      <c r="W4256">
        <v>358476</v>
      </c>
    </row>
    <row r="4257" spans="7:23" ht="12.75">
      <c r="G4257">
        <v>316474</v>
      </c>
      <c r="H4257" s="114" t="s">
        <v>4100</v>
      </c>
      <c r="I4257" s="114" t="s">
        <v>680</v>
      </c>
      <c r="L4257">
        <v>316469</v>
      </c>
      <c r="M4257" s="114" t="s">
        <v>4095</v>
      </c>
      <c r="N4257" s="114" t="s">
        <v>680</v>
      </c>
      <c r="V4257" s="114" t="s">
        <v>4846</v>
      </c>
      <c r="W4257">
        <v>359467</v>
      </c>
    </row>
    <row r="4258" spans="7:23" ht="12.75">
      <c r="G4258">
        <v>316669</v>
      </c>
      <c r="H4258" s="114" t="s">
        <v>4101</v>
      </c>
      <c r="I4258" s="114" t="s">
        <v>680</v>
      </c>
      <c r="L4258">
        <v>316470</v>
      </c>
      <c r="M4258" s="114" t="s">
        <v>4096</v>
      </c>
      <c r="N4258" s="114" t="s">
        <v>680</v>
      </c>
      <c r="V4258" s="114" t="s">
        <v>3914</v>
      </c>
      <c r="W4258">
        <v>310886</v>
      </c>
    </row>
    <row r="4259" spans="7:23" ht="12.75">
      <c r="G4259">
        <v>406068</v>
      </c>
      <c r="H4259" s="114" t="s">
        <v>4440</v>
      </c>
      <c r="I4259" s="114" t="s">
        <v>680</v>
      </c>
      <c r="L4259">
        <v>316471</v>
      </c>
      <c r="M4259" s="114" t="s">
        <v>4097</v>
      </c>
      <c r="N4259" s="114" t="s">
        <v>680</v>
      </c>
      <c r="V4259" s="114" t="s">
        <v>3916</v>
      </c>
      <c r="W4259">
        <v>310887</v>
      </c>
    </row>
    <row r="4260" spans="7:23" ht="12.75">
      <c r="G4260">
        <v>406069</v>
      </c>
      <c r="H4260" s="114" t="s">
        <v>4443</v>
      </c>
      <c r="I4260" s="114" t="s">
        <v>680</v>
      </c>
      <c r="L4260">
        <v>316472</v>
      </c>
      <c r="M4260" s="114" t="s">
        <v>4098</v>
      </c>
      <c r="N4260" s="114" t="s">
        <v>680</v>
      </c>
      <c r="V4260" s="114" t="s">
        <v>3918</v>
      </c>
      <c r="W4260">
        <v>310888</v>
      </c>
    </row>
    <row r="4261" spans="7:23" ht="12.75">
      <c r="G4261">
        <v>406666</v>
      </c>
      <c r="H4261" s="114" t="s">
        <v>4488</v>
      </c>
      <c r="I4261" s="114" t="s">
        <v>680</v>
      </c>
      <c r="L4261">
        <v>316473</v>
      </c>
      <c r="M4261" s="114" t="s">
        <v>4099</v>
      </c>
      <c r="N4261" s="114" t="s">
        <v>680</v>
      </c>
      <c r="V4261" s="114" t="s">
        <v>3920</v>
      </c>
      <c r="W4261">
        <v>310889</v>
      </c>
    </row>
    <row r="4262" spans="7:23" ht="12.75">
      <c r="G4262">
        <v>406667</v>
      </c>
      <c r="H4262" s="114" t="s">
        <v>4489</v>
      </c>
      <c r="I4262" s="114" t="s">
        <v>680</v>
      </c>
      <c r="L4262">
        <v>316474</v>
      </c>
      <c r="M4262" s="114" t="s">
        <v>4100</v>
      </c>
      <c r="N4262" s="114" t="s">
        <v>680</v>
      </c>
      <c r="V4262" s="114" t="s">
        <v>3922</v>
      </c>
      <c r="W4262">
        <v>310890</v>
      </c>
    </row>
    <row r="4263" spans="7:23" ht="12.75">
      <c r="G4263">
        <v>316670</v>
      </c>
      <c r="H4263" s="114" t="s">
        <v>4102</v>
      </c>
      <c r="I4263" s="114" t="s">
        <v>680</v>
      </c>
      <c r="L4263">
        <v>316669</v>
      </c>
      <c r="M4263" s="114" t="s">
        <v>4101</v>
      </c>
      <c r="N4263" s="114" t="s">
        <v>680</v>
      </c>
      <c r="V4263" s="114" t="s">
        <v>3924</v>
      </c>
      <c r="W4263">
        <v>310898</v>
      </c>
    </row>
    <row r="4264" spans="7:23" ht="12.75">
      <c r="G4264">
        <v>316671</v>
      </c>
      <c r="H4264" s="114" t="s">
        <v>4103</v>
      </c>
      <c r="I4264" s="114" t="s">
        <v>680</v>
      </c>
      <c r="L4264">
        <v>316670</v>
      </c>
      <c r="M4264" s="114" t="s">
        <v>4102</v>
      </c>
      <c r="N4264" s="114" t="s">
        <v>680</v>
      </c>
      <c r="V4264" s="114" t="s">
        <v>3926</v>
      </c>
      <c r="W4264">
        <v>310903</v>
      </c>
    </row>
    <row r="4265" spans="7:23" ht="12.75">
      <c r="G4265">
        <v>316672</v>
      </c>
      <c r="H4265" s="114" t="s">
        <v>4104</v>
      </c>
      <c r="I4265" s="114" t="s">
        <v>680</v>
      </c>
      <c r="L4265">
        <v>316671</v>
      </c>
      <c r="M4265" s="114" t="s">
        <v>4103</v>
      </c>
      <c r="N4265" s="114" t="s">
        <v>680</v>
      </c>
      <c r="V4265" s="114" t="s">
        <v>3928</v>
      </c>
      <c r="W4265">
        <v>310904</v>
      </c>
    </row>
    <row r="4266" spans="7:23" ht="12.75">
      <c r="G4266">
        <v>354068</v>
      </c>
      <c r="H4266" s="114" t="s">
        <v>4850</v>
      </c>
      <c r="I4266" s="114" t="s">
        <v>680</v>
      </c>
      <c r="L4266">
        <v>316672</v>
      </c>
      <c r="M4266" s="114" t="s">
        <v>4104</v>
      </c>
      <c r="N4266" s="114" t="s">
        <v>680</v>
      </c>
      <c r="V4266" s="114" t="s">
        <v>3930</v>
      </c>
      <c r="W4266">
        <v>310905</v>
      </c>
    </row>
    <row r="4267" spans="7:23" ht="12.75">
      <c r="G4267">
        <v>316673</v>
      </c>
      <c r="H4267" s="114" t="s">
        <v>4105</v>
      </c>
      <c r="I4267" s="114" t="s">
        <v>680</v>
      </c>
      <c r="L4267">
        <v>316673</v>
      </c>
      <c r="M4267" s="114" t="s">
        <v>4105</v>
      </c>
      <c r="N4267" s="114" t="s">
        <v>680</v>
      </c>
      <c r="V4267" s="114" t="s">
        <v>3932</v>
      </c>
      <c r="W4267">
        <v>310906</v>
      </c>
    </row>
    <row r="4268" spans="7:23" ht="12.75">
      <c r="G4268">
        <v>316675</v>
      </c>
      <c r="H4268" s="114" t="s">
        <v>4106</v>
      </c>
      <c r="I4268" s="114" t="s">
        <v>680</v>
      </c>
      <c r="L4268">
        <v>316674</v>
      </c>
      <c r="M4268" s="114" t="s">
        <v>4021</v>
      </c>
      <c r="N4268" s="114" t="s">
        <v>680</v>
      </c>
      <c r="V4268" s="114" t="s">
        <v>3934</v>
      </c>
      <c r="W4268">
        <v>310907</v>
      </c>
    </row>
    <row r="4269" spans="7:23" ht="12.75">
      <c r="G4269">
        <v>316676</v>
      </c>
      <c r="H4269" s="114" t="s">
        <v>4107</v>
      </c>
      <c r="I4269" s="114" t="s">
        <v>680</v>
      </c>
      <c r="L4269">
        <v>316675</v>
      </c>
      <c r="M4269" s="114" t="s">
        <v>4106</v>
      </c>
      <c r="N4269" s="114" t="s">
        <v>680</v>
      </c>
      <c r="V4269" s="114" t="s">
        <v>3938</v>
      </c>
      <c r="W4269">
        <v>310892</v>
      </c>
    </row>
    <row r="4270" spans="7:23" ht="12.75">
      <c r="G4270">
        <v>316677</v>
      </c>
      <c r="H4270" s="114" t="s">
        <v>4108</v>
      </c>
      <c r="I4270" s="114" t="s">
        <v>680</v>
      </c>
      <c r="L4270">
        <v>316676</v>
      </c>
      <c r="M4270" s="114" t="s">
        <v>4107</v>
      </c>
      <c r="N4270" s="114" t="s">
        <v>680</v>
      </c>
      <c r="V4270" s="114" t="s">
        <v>3940</v>
      </c>
      <c r="W4270">
        <v>310893</v>
      </c>
    </row>
    <row r="4271" spans="7:23" ht="12.75">
      <c r="G4271">
        <v>410866</v>
      </c>
      <c r="H4271" s="114" t="s">
        <v>5392</v>
      </c>
      <c r="I4271" s="114" t="s">
        <v>680</v>
      </c>
      <c r="L4271">
        <v>316677</v>
      </c>
      <c r="M4271" s="114" t="s">
        <v>4108</v>
      </c>
      <c r="N4271" s="114" t="s">
        <v>680</v>
      </c>
      <c r="V4271" s="114" t="s">
        <v>3942</v>
      </c>
      <c r="W4271">
        <v>310894</v>
      </c>
    </row>
    <row r="4272" spans="7:23" ht="12.75">
      <c r="G4272">
        <v>316678</v>
      </c>
      <c r="H4272" s="114" t="s">
        <v>4109</v>
      </c>
      <c r="I4272" s="114" t="s">
        <v>680</v>
      </c>
      <c r="L4272">
        <v>316678</v>
      </c>
      <c r="M4272" s="114" t="s">
        <v>4109</v>
      </c>
      <c r="N4272" s="114" t="s">
        <v>680</v>
      </c>
      <c r="V4272" s="114" t="s">
        <v>3944</v>
      </c>
      <c r="W4272">
        <v>310895</v>
      </c>
    </row>
    <row r="4273" spans="7:23" ht="12.75">
      <c r="G4273">
        <v>316679</v>
      </c>
      <c r="H4273" s="114" t="s">
        <v>4110</v>
      </c>
      <c r="I4273" s="114" t="s">
        <v>680</v>
      </c>
      <c r="L4273">
        <v>316679</v>
      </c>
      <c r="M4273" s="114" t="s">
        <v>4110</v>
      </c>
      <c r="N4273" s="114" t="s">
        <v>680</v>
      </c>
      <c r="V4273" s="114" t="s">
        <v>3946</v>
      </c>
      <c r="W4273">
        <v>310896</v>
      </c>
    </row>
    <row r="4274" spans="7:23" ht="12.75">
      <c r="G4274">
        <v>316680</v>
      </c>
      <c r="H4274" s="114" t="s">
        <v>4111</v>
      </c>
      <c r="I4274" s="114" t="s">
        <v>680</v>
      </c>
      <c r="L4274">
        <v>316680</v>
      </c>
      <c r="M4274" s="114" t="s">
        <v>4111</v>
      </c>
      <c r="N4274" s="114" t="s">
        <v>680</v>
      </c>
      <c r="V4274" s="114" t="s">
        <v>3948</v>
      </c>
      <c r="W4274">
        <v>310900</v>
      </c>
    </row>
    <row r="4275" spans="7:23" ht="12.75">
      <c r="G4275">
        <v>316866</v>
      </c>
      <c r="H4275" s="114" t="s">
        <v>4112</v>
      </c>
      <c r="I4275" s="114" t="s">
        <v>680</v>
      </c>
      <c r="L4275">
        <v>316866</v>
      </c>
      <c r="M4275" s="114" t="s">
        <v>4112</v>
      </c>
      <c r="N4275" s="114" t="s">
        <v>680</v>
      </c>
      <c r="V4275" s="114" t="s">
        <v>3951</v>
      </c>
      <c r="W4275">
        <v>310909</v>
      </c>
    </row>
    <row r="4276" spans="7:23" ht="12.75">
      <c r="G4276">
        <v>316867</v>
      </c>
      <c r="H4276" s="114" t="s">
        <v>4113</v>
      </c>
      <c r="I4276" s="114" t="s">
        <v>680</v>
      </c>
      <c r="L4276">
        <v>316867</v>
      </c>
      <c r="M4276" s="114" t="s">
        <v>4113</v>
      </c>
      <c r="N4276" s="114" t="s">
        <v>680</v>
      </c>
      <c r="V4276" s="114" t="s">
        <v>3952</v>
      </c>
      <c r="W4276">
        <v>310910</v>
      </c>
    </row>
    <row r="4277" spans="7:23" ht="12.75">
      <c r="G4277">
        <v>316868</v>
      </c>
      <c r="H4277" s="114" t="s">
        <v>4114</v>
      </c>
      <c r="I4277" s="114" t="s">
        <v>680</v>
      </c>
      <c r="L4277">
        <v>316868</v>
      </c>
      <c r="M4277" s="114" t="s">
        <v>4114</v>
      </c>
      <c r="N4277" s="114" t="s">
        <v>680</v>
      </c>
      <c r="V4277" s="114" t="s">
        <v>3953</v>
      </c>
      <c r="W4277">
        <v>310911</v>
      </c>
    </row>
    <row r="4278" spans="7:23" ht="12.75">
      <c r="G4278">
        <v>316869</v>
      </c>
      <c r="H4278" s="114" t="s">
        <v>4115</v>
      </c>
      <c r="I4278" s="114" t="s">
        <v>680</v>
      </c>
      <c r="L4278">
        <v>316869</v>
      </c>
      <c r="M4278" s="114" t="s">
        <v>4115</v>
      </c>
      <c r="N4278" s="114" t="s">
        <v>680</v>
      </c>
      <c r="V4278" s="114" t="s">
        <v>3954</v>
      </c>
      <c r="W4278">
        <v>310912</v>
      </c>
    </row>
    <row r="4279" spans="7:23" ht="12.75">
      <c r="G4279">
        <v>346466</v>
      </c>
      <c r="H4279" s="114" t="s">
        <v>4851</v>
      </c>
      <c r="I4279" s="114" t="s">
        <v>680</v>
      </c>
      <c r="L4279">
        <v>316870</v>
      </c>
      <c r="M4279" s="114" t="s">
        <v>4116</v>
      </c>
      <c r="N4279" s="114" t="s">
        <v>680</v>
      </c>
      <c r="V4279" s="114" t="s">
        <v>3955</v>
      </c>
      <c r="W4279">
        <v>310913</v>
      </c>
    </row>
    <row r="4280" spans="7:23" ht="12.75">
      <c r="G4280">
        <v>316870</v>
      </c>
      <c r="H4280" s="114" t="s">
        <v>4116</v>
      </c>
      <c r="I4280" s="114" t="s">
        <v>680</v>
      </c>
      <c r="L4280">
        <v>316871</v>
      </c>
      <c r="M4280" s="114" t="s">
        <v>4117</v>
      </c>
      <c r="N4280" s="114" t="s">
        <v>680</v>
      </c>
      <c r="V4280" s="114" t="s">
        <v>3956</v>
      </c>
      <c r="W4280">
        <v>320666</v>
      </c>
    </row>
    <row r="4281" spans="7:23" ht="12.75">
      <c r="G4281">
        <v>316871</v>
      </c>
      <c r="H4281" s="114" t="s">
        <v>4117</v>
      </c>
      <c r="I4281" s="114" t="s">
        <v>680</v>
      </c>
      <c r="L4281">
        <v>316872</v>
      </c>
      <c r="M4281" s="114" t="s">
        <v>3945</v>
      </c>
      <c r="N4281" s="114" t="s">
        <v>680</v>
      </c>
      <c r="V4281" s="114" t="s">
        <v>3958</v>
      </c>
      <c r="W4281">
        <v>320675</v>
      </c>
    </row>
    <row r="4282" spans="7:23" ht="12.75">
      <c r="G4282">
        <v>317466</v>
      </c>
      <c r="H4282" s="114" t="s">
        <v>4118</v>
      </c>
      <c r="I4282" s="114" t="s">
        <v>680</v>
      </c>
      <c r="L4282">
        <v>316873</v>
      </c>
      <c r="M4282" s="114" t="s">
        <v>4119</v>
      </c>
      <c r="N4282" s="114" t="s">
        <v>680</v>
      </c>
      <c r="V4282" s="114" t="s">
        <v>3960</v>
      </c>
      <c r="W4282">
        <v>320676</v>
      </c>
    </row>
    <row r="4283" spans="7:23" ht="12.75">
      <c r="G4283">
        <v>346066</v>
      </c>
      <c r="H4283" s="114" t="s">
        <v>4852</v>
      </c>
      <c r="I4283" s="114" t="s">
        <v>680</v>
      </c>
      <c r="L4283">
        <v>317066</v>
      </c>
      <c r="M4283" s="114" t="s">
        <v>4120</v>
      </c>
      <c r="N4283" s="114" t="s">
        <v>680</v>
      </c>
      <c r="V4283" s="114" t="s">
        <v>3962</v>
      </c>
      <c r="W4283">
        <v>320677</v>
      </c>
    </row>
    <row r="4284" spans="7:23" ht="12.75">
      <c r="G4284">
        <v>317066</v>
      </c>
      <c r="H4284" s="114" t="s">
        <v>4120</v>
      </c>
      <c r="I4284" s="114" t="s">
        <v>680</v>
      </c>
      <c r="L4284">
        <v>317067</v>
      </c>
      <c r="M4284" s="114" t="s">
        <v>4121</v>
      </c>
      <c r="N4284" s="114" t="s">
        <v>680</v>
      </c>
      <c r="V4284" s="114" t="s">
        <v>3964</v>
      </c>
      <c r="W4284">
        <v>320678</v>
      </c>
    </row>
    <row r="4285" spans="7:23" ht="12.75">
      <c r="G4285">
        <v>317067</v>
      </c>
      <c r="H4285" s="114" t="s">
        <v>4121</v>
      </c>
      <c r="I4285" s="114" t="s">
        <v>680</v>
      </c>
      <c r="L4285">
        <v>317068</v>
      </c>
      <c r="M4285" s="114" t="s">
        <v>4122</v>
      </c>
      <c r="N4285" s="114" t="s">
        <v>680</v>
      </c>
      <c r="V4285" s="114" t="s">
        <v>3966</v>
      </c>
      <c r="W4285">
        <v>320866</v>
      </c>
    </row>
    <row r="4286" spans="7:23" ht="12.75">
      <c r="G4286">
        <v>317068</v>
      </c>
      <c r="H4286" s="114" t="s">
        <v>4122</v>
      </c>
      <c r="I4286" s="114" t="s">
        <v>680</v>
      </c>
      <c r="L4286">
        <v>317069</v>
      </c>
      <c r="M4286" s="114" t="s">
        <v>4123</v>
      </c>
      <c r="N4286" s="114" t="s">
        <v>680</v>
      </c>
      <c r="V4286" s="114" t="s">
        <v>3968</v>
      </c>
      <c r="W4286">
        <v>320680</v>
      </c>
    </row>
    <row r="4287" spans="7:23" ht="12.75">
      <c r="G4287">
        <v>391068</v>
      </c>
      <c r="H4287" s="114" t="s">
        <v>5393</v>
      </c>
      <c r="I4287" s="114" t="s">
        <v>680</v>
      </c>
      <c r="L4287">
        <v>317070</v>
      </c>
      <c r="M4287" s="114" t="s">
        <v>3947</v>
      </c>
      <c r="N4287" s="114" t="s">
        <v>680</v>
      </c>
      <c r="V4287" s="114" t="s">
        <v>3970</v>
      </c>
      <c r="W4287">
        <v>320681</v>
      </c>
    </row>
    <row r="4288" spans="7:23" ht="12.75">
      <c r="G4288">
        <v>317467</v>
      </c>
      <c r="H4288" s="114" t="s">
        <v>4125</v>
      </c>
      <c r="I4288" s="114" t="s">
        <v>680</v>
      </c>
      <c r="L4288">
        <v>317071</v>
      </c>
      <c r="M4288" s="114" t="s">
        <v>4124</v>
      </c>
      <c r="N4288" s="114" t="s">
        <v>680</v>
      </c>
      <c r="V4288" s="114" t="s">
        <v>3972</v>
      </c>
      <c r="W4288">
        <v>320682</v>
      </c>
    </row>
    <row r="4289" spans="7:23" ht="12.75">
      <c r="G4289">
        <v>317071</v>
      </c>
      <c r="H4289" s="114" t="s">
        <v>4124</v>
      </c>
      <c r="I4289" s="114" t="s">
        <v>680</v>
      </c>
      <c r="L4289">
        <v>317072</v>
      </c>
      <c r="M4289" s="114" t="s">
        <v>4126</v>
      </c>
      <c r="N4289" s="114" t="s">
        <v>680</v>
      </c>
      <c r="V4289" s="114" t="s">
        <v>3974</v>
      </c>
      <c r="W4289">
        <v>320683</v>
      </c>
    </row>
    <row r="4290" spans="7:23" ht="12.75">
      <c r="G4290">
        <v>317072</v>
      </c>
      <c r="H4290" s="114" t="s">
        <v>4126</v>
      </c>
      <c r="I4290" s="114" t="s">
        <v>680</v>
      </c>
      <c r="L4290">
        <v>317073</v>
      </c>
      <c r="M4290" s="114" t="s">
        <v>4127</v>
      </c>
      <c r="N4290" s="114" t="s">
        <v>680</v>
      </c>
      <c r="V4290" s="114" t="s">
        <v>3976</v>
      </c>
      <c r="W4290">
        <v>320867</v>
      </c>
    </row>
    <row r="4291" spans="7:23" ht="12.75">
      <c r="G4291">
        <v>368067</v>
      </c>
      <c r="H4291" s="114" t="s">
        <v>5394</v>
      </c>
      <c r="I4291" s="114" t="s">
        <v>680</v>
      </c>
      <c r="L4291">
        <v>317266</v>
      </c>
      <c r="M4291" s="114" t="s">
        <v>4128</v>
      </c>
      <c r="N4291" s="114" t="s">
        <v>680</v>
      </c>
      <c r="V4291" s="114" t="s">
        <v>3978</v>
      </c>
      <c r="W4291">
        <v>320684</v>
      </c>
    </row>
    <row r="4292" spans="7:23" ht="12.75">
      <c r="G4292">
        <v>317073</v>
      </c>
      <c r="H4292" s="114" t="s">
        <v>4127</v>
      </c>
      <c r="I4292" s="114" t="s">
        <v>680</v>
      </c>
      <c r="L4292">
        <v>317267</v>
      </c>
      <c r="M4292" s="114" t="s">
        <v>4129</v>
      </c>
      <c r="N4292" s="114" t="s">
        <v>680</v>
      </c>
      <c r="V4292" s="114" t="s">
        <v>3980</v>
      </c>
      <c r="W4292">
        <v>320685</v>
      </c>
    </row>
    <row r="4293" spans="7:23" ht="12.75">
      <c r="G4293">
        <v>317266</v>
      </c>
      <c r="H4293" s="114" t="s">
        <v>4128</v>
      </c>
      <c r="I4293" s="114" t="s">
        <v>680</v>
      </c>
      <c r="L4293">
        <v>317268</v>
      </c>
      <c r="M4293" s="114" t="s">
        <v>4130</v>
      </c>
      <c r="N4293" s="114" t="s">
        <v>680</v>
      </c>
      <c r="V4293" s="114" t="s">
        <v>3981</v>
      </c>
      <c r="W4293">
        <v>320686</v>
      </c>
    </row>
    <row r="4294" spans="7:23" ht="12.75">
      <c r="G4294">
        <v>317267</v>
      </c>
      <c r="H4294" s="114" t="s">
        <v>4129</v>
      </c>
      <c r="I4294" s="114" t="s">
        <v>680</v>
      </c>
      <c r="L4294">
        <v>317269</v>
      </c>
      <c r="M4294" s="114" t="s">
        <v>4131</v>
      </c>
      <c r="N4294" s="114" t="s">
        <v>680</v>
      </c>
      <c r="V4294" s="114" t="s">
        <v>3982</v>
      </c>
      <c r="W4294">
        <v>320687</v>
      </c>
    </row>
    <row r="4295" spans="7:23" ht="12.75">
      <c r="G4295">
        <v>317268</v>
      </c>
      <c r="H4295" s="114" t="s">
        <v>4130</v>
      </c>
      <c r="I4295" s="114" t="s">
        <v>680</v>
      </c>
      <c r="L4295">
        <v>317270</v>
      </c>
      <c r="M4295" s="114" t="s">
        <v>4132</v>
      </c>
      <c r="N4295" s="114" t="s">
        <v>680</v>
      </c>
      <c r="V4295" s="114" t="s">
        <v>3983</v>
      </c>
      <c r="W4295">
        <v>320688</v>
      </c>
    </row>
    <row r="4296" spans="7:23" ht="12.75">
      <c r="G4296">
        <v>317269</v>
      </c>
      <c r="H4296" s="114" t="s">
        <v>4131</v>
      </c>
      <c r="I4296" s="114" t="s">
        <v>680</v>
      </c>
      <c r="L4296">
        <v>317271</v>
      </c>
      <c r="M4296" s="114" t="s">
        <v>4133</v>
      </c>
      <c r="N4296" s="114" t="s">
        <v>680</v>
      </c>
      <c r="V4296" s="114" t="s">
        <v>3984</v>
      </c>
      <c r="W4296">
        <v>320689</v>
      </c>
    </row>
    <row r="4297" spans="7:14" ht="12.75">
      <c r="G4297">
        <v>317270</v>
      </c>
      <c r="H4297" s="114" t="s">
        <v>4132</v>
      </c>
      <c r="I4297" s="114" t="s">
        <v>680</v>
      </c>
      <c r="L4297">
        <v>317274</v>
      </c>
      <c r="M4297" s="114" t="s">
        <v>4134</v>
      </c>
      <c r="N4297" s="114" t="s">
        <v>680</v>
      </c>
    </row>
    <row r="4298" spans="7:14" ht="12.75">
      <c r="G4298">
        <v>406669</v>
      </c>
      <c r="H4298" s="114" t="s">
        <v>5395</v>
      </c>
      <c r="I4298" s="114" t="s">
        <v>680</v>
      </c>
      <c r="L4298">
        <v>317275</v>
      </c>
      <c r="M4298" s="114" t="s">
        <v>4137</v>
      </c>
      <c r="N4298" s="114" t="s">
        <v>680</v>
      </c>
    </row>
    <row r="4299" spans="7:23" ht="12.75">
      <c r="G4299">
        <v>406673</v>
      </c>
      <c r="H4299" s="114" t="s">
        <v>4548</v>
      </c>
      <c r="I4299" s="114" t="s">
        <v>680</v>
      </c>
      <c r="L4299">
        <v>317277</v>
      </c>
      <c r="M4299" s="114" t="s">
        <v>3906</v>
      </c>
      <c r="N4299" s="114" t="s">
        <v>680</v>
      </c>
      <c r="V4299" s="114" t="s">
        <v>4756</v>
      </c>
      <c r="W4299">
        <v>323066</v>
      </c>
    </row>
    <row r="4300" spans="7:23" ht="12.75">
      <c r="G4300">
        <v>406674</v>
      </c>
      <c r="H4300" s="114" t="s">
        <v>4549</v>
      </c>
      <c r="I4300" s="114" t="s">
        <v>680</v>
      </c>
      <c r="L4300">
        <v>317278</v>
      </c>
      <c r="M4300" s="114" t="s">
        <v>4135</v>
      </c>
      <c r="N4300" s="114" t="s">
        <v>680</v>
      </c>
      <c r="V4300" s="114" t="s">
        <v>4189</v>
      </c>
      <c r="W4300">
        <v>305281</v>
      </c>
    </row>
    <row r="4301" spans="7:23" ht="12.75">
      <c r="G4301">
        <v>317271</v>
      </c>
      <c r="H4301" s="114" t="s">
        <v>4133</v>
      </c>
      <c r="I4301" s="114" t="s">
        <v>680</v>
      </c>
      <c r="L4301">
        <v>317279</v>
      </c>
      <c r="M4301" s="114" t="s">
        <v>4136</v>
      </c>
      <c r="N4301" s="114" t="s">
        <v>680</v>
      </c>
      <c r="V4301" s="114" t="s">
        <v>4757</v>
      </c>
      <c r="W4301">
        <v>323673</v>
      </c>
    </row>
    <row r="4302" spans="7:23" ht="12.75">
      <c r="G4302">
        <v>317274</v>
      </c>
      <c r="H4302" s="114" t="s">
        <v>4134</v>
      </c>
      <c r="I4302" s="114" t="s">
        <v>680</v>
      </c>
      <c r="L4302">
        <v>317466</v>
      </c>
      <c r="M4302" s="114" t="s">
        <v>4118</v>
      </c>
      <c r="N4302" s="114" t="s">
        <v>680</v>
      </c>
      <c r="V4302" s="114" t="s">
        <v>4758</v>
      </c>
      <c r="W4302">
        <v>323674</v>
      </c>
    </row>
    <row r="4303" spans="7:23" ht="12.75">
      <c r="G4303">
        <v>317278</v>
      </c>
      <c r="H4303" s="114" t="s">
        <v>4135</v>
      </c>
      <c r="I4303" s="114" t="s">
        <v>680</v>
      </c>
      <c r="L4303">
        <v>317467</v>
      </c>
      <c r="M4303" s="114" t="s">
        <v>4125</v>
      </c>
      <c r="N4303" s="114" t="s">
        <v>680</v>
      </c>
      <c r="V4303" s="114" t="s">
        <v>4190</v>
      </c>
      <c r="W4303">
        <v>305280</v>
      </c>
    </row>
    <row r="4304" spans="7:23" ht="12.75">
      <c r="G4304">
        <v>317279</v>
      </c>
      <c r="H4304" s="114" t="s">
        <v>4136</v>
      </c>
      <c r="I4304" s="114" t="s">
        <v>680</v>
      </c>
      <c r="L4304">
        <v>317473</v>
      </c>
      <c r="M4304" s="114" t="s">
        <v>4140</v>
      </c>
      <c r="N4304" s="114" t="s">
        <v>680</v>
      </c>
      <c r="V4304" s="114" t="s">
        <v>4191</v>
      </c>
      <c r="W4304">
        <v>306282</v>
      </c>
    </row>
    <row r="4305" spans="7:23" ht="12.75">
      <c r="G4305">
        <v>414468</v>
      </c>
      <c r="H4305" s="114" t="s">
        <v>5396</v>
      </c>
      <c r="I4305" s="114" t="s">
        <v>680</v>
      </c>
      <c r="L4305">
        <v>317475</v>
      </c>
      <c r="M4305" s="114" t="s">
        <v>4138</v>
      </c>
      <c r="N4305" s="114" t="s">
        <v>680</v>
      </c>
      <c r="V4305" s="114" t="s">
        <v>4192</v>
      </c>
      <c r="W4305">
        <v>307080</v>
      </c>
    </row>
    <row r="4306" spans="7:23" ht="12.75">
      <c r="G4306">
        <v>317275</v>
      </c>
      <c r="H4306" s="114" t="s">
        <v>4137</v>
      </c>
      <c r="I4306" s="114" t="s">
        <v>680</v>
      </c>
      <c r="L4306">
        <v>317476</v>
      </c>
      <c r="M4306" s="114" t="s">
        <v>4139</v>
      </c>
      <c r="N4306" s="114" t="s">
        <v>680</v>
      </c>
      <c r="V4306" s="114" t="s">
        <v>4193</v>
      </c>
      <c r="W4306">
        <v>306284</v>
      </c>
    </row>
    <row r="4307" spans="7:23" ht="12.75">
      <c r="G4307">
        <v>317475</v>
      </c>
      <c r="H4307" s="114" t="s">
        <v>4138</v>
      </c>
      <c r="I4307" s="114" t="s">
        <v>680</v>
      </c>
      <c r="L4307">
        <v>317479</v>
      </c>
      <c r="M4307" s="114" t="s">
        <v>4141</v>
      </c>
      <c r="N4307" s="114" t="s">
        <v>680</v>
      </c>
      <c r="V4307" s="114" t="s">
        <v>4194</v>
      </c>
      <c r="W4307">
        <v>306283</v>
      </c>
    </row>
    <row r="4308" spans="7:23" ht="12.75">
      <c r="G4308">
        <v>391069</v>
      </c>
      <c r="H4308" s="114" t="s">
        <v>5397</v>
      </c>
      <c r="I4308" s="114" t="s">
        <v>680</v>
      </c>
      <c r="L4308">
        <v>317480</v>
      </c>
      <c r="M4308" s="114" t="s">
        <v>4142</v>
      </c>
      <c r="N4308" s="114" t="s">
        <v>680</v>
      </c>
      <c r="V4308" s="114" t="s">
        <v>4195</v>
      </c>
      <c r="W4308">
        <v>306285</v>
      </c>
    </row>
    <row r="4309" spans="7:23" ht="12.75">
      <c r="G4309">
        <v>317476</v>
      </c>
      <c r="H4309" s="114" t="s">
        <v>4139</v>
      </c>
      <c r="I4309" s="114" t="s">
        <v>680</v>
      </c>
      <c r="L4309">
        <v>317481</v>
      </c>
      <c r="M4309" s="114" t="s">
        <v>4145</v>
      </c>
      <c r="N4309" s="114" t="s">
        <v>680</v>
      </c>
      <c r="V4309" s="114" t="s">
        <v>4196</v>
      </c>
      <c r="W4309">
        <v>306892</v>
      </c>
    </row>
    <row r="4310" spans="7:23" ht="12.75">
      <c r="G4310">
        <v>317473</v>
      </c>
      <c r="H4310" s="114" t="s">
        <v>4140</v>
      </c>
      <c r="I4310" s="114" t="s">
        <v>680</v>
      </c>
      <c r="L4310">
        <v>317483</v>
      </c>
      <c r="M4310" s="114" t="s">
        <v>4143</v>
      </c>
      <c r="N4310" s="114" t="s">
        <v>680</v>
      </c>
      <c r="V4310" s="114" t="s">
        <v>4197</v>
      </c>
      <c r="W4310">
        <v>306890</v>
      </c>
    </row>
    <row r="4311" spans="7:23" ht="12.75">
      <c r="G4311">
        <v>317479</v>
      </c>
      <c r="H4311" s="114" t="s">
        <v>4141</v>
      </c>
      <c r="I4311" s="114" t="s">
        <v>680</v>
      </c>
      <c r="L4311">
        <v>317484</v>
      </c>
      <c r="M4311" s="114" t="s">
        <v>4144</v>
      </c>
      <c r="N4311" s="114" t="s">
        <v>680</v>
      </c>
      <c r="V4311" s="114" t="s">
        <v>4198</v>
      </c>
      <c r="W4311">
        <v>306891</v>
      </c>
    </row>
    <row r="4312" spans="7:23" ht="12.75">
      <c r="G4312">
        <v>346067</v>
      </c>
      <c r="H4312" s="114" t="s">
        <v>4853</v>
      </c>
      <c r="I4312" s="114" t="s">
        <v>680</v>
      </c>
      <c r="L4312">
        <v>317485</v>
      </c>
      <c r="M4312" s="114" t="s">
        <v>4019</v>
      </c>
      <c r="N4312" s="114" t="s">
        <v>680</v>
      </c>
      <c r="V4312" s="114" t="s">
        <v>4199</v>
      </c>
      <c r="W4312">
        <v>306893</v>
      </c>
    </row>
    <row r="4313" spans="7:23" ht="12.75">
      <c r="G4313">
        <v>391070</v>
      </c>
      <c r="H4313" s="114" t="s">
        <v>5398</v>
      </c>
      <c r="I4313" s="114" t="s">
        <v>680</v>
      </c>
      <c r="L4313">
        <v>317486</v>
      </c>
      <c r="M4313" s="114" t="s">
        <v>4020</v>
      </c>
      <c r="N4313" s="114" t="s">
        <v>680</v>
      </c>
      <c r="V4313" s="114" t="s">
        <v>4200</v>
      </c>
      <c r="W4313">
        <v>305300</v>
      </c>
    </row>
    <row r="4314" spans="7:23" ht="12.75">
      <c r="G4314">
        <v>317480</v>
      </c>
      <c r="H4314" s="114" t="s">
        <v>4142</v>
      </c>
      <c r="I4314" s="114" t="s">
        <v>680</v>
      </c>
      <c r="L4314">
        <v>317491</v>
      </c>
      <c r="M4314" s="114" t="s">
        <v>4148</v>
      </c>
      <c r="N4314" s="114" t="s">
        <v>680</v>
      </c>
      <c r="V4314" s="114" t="s">
        <v>4201</v>
      </c>
      <c r="W4314">
        <v>305299</v>
      </c>
    </row>
    <row r="4315" spans="7:23" ht="12.75">
      <c r="G4315">
        <v>317483</v>
      </c>
      <c r="H4315" s="114" t="s">
        <v>4143</v>
      </c>
      <c r="I4315" s="114" t="s">
        <v>680</v>
      </c>
      <c r="L4315">
        <v>317492</v>
      </c>
      <c r="M4315" s="114" t="s">
        <v>4149</v>
      </c>
      <c r="N4315" s="114" t="s">
        <v>680</v>
      </c>
      <c r="V4315" s="114" t="s">
        <v>4202</v>
      </c>
      <c r="W4315">
        <v>305298</v>
      </c>
    </row>
    <row r="4316" spans="7:23" ht="12.75">
      <c r="G4316">
        <v>317484</v>
      </c>
      <c r="H4316" s="114" t="s">
        <v>4144</v>
      </c>
      <c r="I4316" s="114" t="s">
        <v>680</v>
      </c>
      <c r="L4316">
        <v>317493</v>
      </c>
      <c r="M4316" s="114" t="s">
        <v>4150</v>
      </c>
      <c r="N4316" s="114" t="s">
        <v>680</v>
      </c>
      <c r="V4316" s="114" t="s">
        <v>4203</v>
      </c>
      <c r="W4316">
        <v>305466</v>
      </c>
    </row>
    <row r="4317" spans="7:23" ht="12.75">
      <c r="G4317">
        <v>317481</v>
      </c>
      <c r="H4317" s="114" t="s">
        <v>4145</v>
      </c>
      <c r="I4317" s="114" t="s">
        <v>680</v>
      </c>
      <c r="L4317">
        <v>317495</v>
      </c>
      <c r="M4317" s="114" t="s">
        <v>4146</v>
      </c>
      <c r="N4317" s="114" t="s">
        <v>680</v>
      </c>
      <c r="V4317" s="114" t="s">
        <v>4204</v>
      </c>
      <c r="W4317">
        <v>305297</v>
      </c>
    </row>
    <row r="4318" spans="7:23" ht="12.75">
      <c r="G4318">
        <v>317495</v>
      </c>
      <c r="H4318" s="114" t="s">
        <v>4146</v>
      </c>
      <c r="I4318" s="114" t="s">
        <v>680</v>
      </c>
      <c r="L4318">
        <v>317496</v>
      </c>
      <c r="M4318" s="114" t="s">
        <v>4147</v>
      </c>
      <c r="N4318" s="114" t="s">
        <v>680</v>
      </c>
      <c r="V4318" s="114" t="s">
        <v>4205</v>
      </c>
      <c r="W4318">
        <v>305296</v>
      </c>
    </row>
    <row r="4319" spans="7:23" ht="12.75">
      <c r="G4319">
        <v>317496</v>
      </c>
      <c r="H4319" s="114" t="s">
        <v>4147</v>
      </c>
      <c r="I4319" s="114" t="s">
        <v>680</v>
      </c>
      <c r="L4319">
        <v>317669</v>
      </c>
      <c r="M4319" s="114" t="s">
        <v>4152</v>
      </c>
      <c r="N4319" s="114" t="s">
        <v>680</v>
      </c>
      <c r="V4319" s="114" t="s">
        <v>4206</v>
      </c>
      <c r="W4319">
        <v>305295</v>
      </c>
    </row>
    <row r="4320" spans="7:23" ht="12.75">
      <c r="G4320">
        <v>354067</v>
      </c>
      <c r="H4320" s="114" t="s">
        <v>4854</v>
      </c>
      <c r="I4320" s="114" t="s">
        <v>680</v>
      </c>
      <c r="L4320">
        <v>317671</v>
      </c>
      <c r="M4320" s="114" t="s">
        <v>3911</v>
      </c>
      <c r="N4320" s="114" t="s">
        <v>680</v>
      </c>
      <c r="V4320" s="114" t="s">
        <v>4207</v>
      </c>
      <c r="W4320">
        <v>305294</v>
      </c>
    </row>
    <row r="4321" spans="7:23" ht="12.75">
      <c r="G4321">
        <v>317491</v>
      </c>
      <c r="H4321" s="114" t="s">
        <v>4148</v>
      </c>
      <c r="I4321" s="114" t="s">
        <v>680</v>
      </c>
      <c r="L4321">
        <v>317672</v>
      </c>
      <c r="M4321" s="114" t="s">
        <v>3912</v>
      </c>
      <c r="N4321" s="114" t="s">
        <v>680</v>
      </c>
      <c r="V4321" s="114" t="s">
        <v>4208</v>
      </c>
      <c r="W4321">
        <v>305293</v>
      </c>
    </row>
    <row r="4322" spans="7:23" ht="12.75">
      <c r="G4322">
        <v>317492</v>
      </c>
      <c r="H4322" s="114" t="s">
        <v>4149</v>
      </c>
      <c r="I4322" s="114" t="s">
        <v>680</v>
      </c>
      <c r="L4322">
        <v>317673</v>
      </c>
      <c r="M4322" s="114" t="s">
        <v>4151</v>
      </c>
      <c r="N4322" s="114" t="s">
        <v>680</v>
      </c>
      <c r="V4322" s="114" t="s">
        <v>5402</v>
      </c>
      <c r="W4322">
        <v>401266</v>
      </c>
    </row>
    <row r="4323" spans="7:23" ht="12.75">
      <c r="G4323">
        <v>317493</v>
      </c>
      <c r="H4323" s="114" t="s">
        <v>4150</v>
      </c>
      <c r="I4323" s="114" t="s">
        <v>680</v>
      </c>
      <c r="L4323">
        <v>317676</v>
      </c>
      <c r="M4323" s="114" t="s">
        <v>4153</v>
      </c>
      <c r="N4323" s="114" t="s">
        <v>680</v>
      </c>
      <c r="V4323" s="114" t="s">
        <v>4209</v>
      </c>
      <c r="W4323">
        <v>305292</v>
      </c>
    </row>
    <row r="4324" spans="7:23" ht="12.75">
      <c r="G4324">
        <v>317673</v>
      </c>
      <c r="H4324" s="114" t="s">
        <v>4151</v>
      </c>
      <c r="I4324" s="114" t="s">
        <v>680</v>
      </c>
      <c r="L4324">
        <v>317677</v>
      </c>
      <c r="M4324" s="114" t="s">
        <v>4154</v>
      </c>
      <c r="N4324" s="114" t="s">
        <v>680</v>
      </c>
      <c r="V4324" s="114" t="s">
        <v>4210</v>
      </c>
      <c r="W4324">
        <v>305291</v>
      </c>
    </row>
    <row r="4325" spans="7:23" ht="12.75">
      <c r="G4325">
        <v>406670</v>
      </c>
      <c r="H4325" s="114" t="s">
        <v>5399</v>
      </c>
      <c r="I4325" s="114" t="s">
        <v>680</v>
      </c>
      <c r="L4325">
        <v>317681</v>
      </c>
      <c r="M4325" s="114" t="s">
        <v>4155</v>
      </c>
      <c r="N4325" s="114" t="s">
        <v>680</v>
      </c>
      <c r="V4325" s="114" t="s">
        <v>4211</v>
      </c>
      <c r="W4325">
        <v>305290</v>
      </c>
    </row>
    <row r="4326" spans="7:23" ht="12.75">
      <c r="G4326">
        <v>317669</v>
      </c>
      <c r="H4326" s="114" t="s">
        <v>4152</v>
      </c>
      <c r="I4326" s="114" t="s">
        <v>680</v>
      </c>
      <c r="L4326">
        <v>317682</v>
      </c>
      <c r="M4326" s="114" t="s">
        <v>4156</v>
      </c>
      <c r="N4326" s="114" t="s">
        <v>680</v>
      </c>
      <c r="V4326" s="114" t="s">
        <v>4212</v>
      </c>
      <c r="W4326">
        <v>305289</v>
      </c>
    </row>
    <row r="4327" spans="7:23" ht="12.75">
      <c r="G4327">
        <v>317676</v>
      </c>
      <c r="H4327" s="114" t="s">
        <v>4153</v>
      </c>
      <c r="I4327" s="114" t="s">
        <v>680</v>
      </c>
      <c r="L4327">
        <v>317869</v>
      </c>
      <c r="M4327" s="114" t="s">
        <v>4163</v>
      </c>
      <c r="N4327" s="114" t="s">
        <v>680</v>
      </c>
      <c r="V4327" s="114" t="s">
        <v>4213</v>
      </c>
      <c r="W4327">
        <v>312266</v>
      </c>
    </row>
    <row r="4328" spans="7:23" ht="12.75">
      <c r="G4328">
        <v>317677</v>
      </c>
      <c r="H4328" s="114" t="s">
        <v>4154</v>
      </c>
      <c r="I4328" s="114" t="s">
        <v>680</v>
      </c>
      <c r="L4328">
        <v>317871</v>
      </c>
      <c r="M4328" s="114" t="s">
        <v>4161</v>
      </c>
      <c r="N4328" s="114" t="s">
        <v>680</v>
      </c>
      <c r="V4328" s="114" t="s">
        <v>4214</v>
      </c>
      <c r="W4328">
        <v>305286</v>
      </c>
    </row>
    <row r="4329" spans="7:23" ht="12.75">
      <c r="G4329">
        <v>317681</v>
      </c>
      <c r="H4329" s="114" t="s">
        <v>4155</v>
      </c>
      <c r="I4329" s="114" t="s">
        <v>680</v>
      </c>
      <c r="L4329">
        <v>317872</v>
      </c>
      <c r="M4329" s="114" t="s">
        <v>4162</v>
      </c>
      <c r="N4329" s="114" t="s">
        <v>680</v>
      </c>
      <c r="V4329" s="114" t="s">
        <v>4215</v>
      </c>
      <c r="W4329">
        <v>305302</v>
      </c>
    </row>
    <row r="4330" spans="7:23" ht="12.75">
      <c r="G4330">
        <v>406671</v>
      </c>
      <c r="H4330" s="114" t="s">
        <v>5400</v>
      </c>
      <c r="I4330" s="114" t="s">
        <v>680</v>
      </c>
      <c r="L4330">
        <v>317873</v>
      </c>
      <c r="M4330" s="114" t="s">
        <v>4159</v>
      </c>
      <c r="N4330" s="114" t="s">
        <v>680</v>
      </c>
      <c r="V4330" s="114" t="s">
        <v>4216</v>
      </c>
      <c r="W4330">
        <v>305666</v>
      </c>
    </row>
    <row r="4331" spans="7:23" ht="12.75">
      <c r="G4331">
        <v>317682</v>
      </c>
      <c r="H4331" s="114" t="s">
        <v>4156</v>
      </c>
      <c r="I4331" s="114" t="s">
        <v>680</v>
      </c>
      <c r="L4331">
        <v>317874</v>
      </c>
      <c r="M4331" s="114" t="s">
        <v>4160</v>
      </c>
      <c r="N4331" s="114" t="s">
        <v>680</v>
      </c>
      <c r="V4331" s="114" t="s">
        <v>4217</v>
      </c>
      <c r="W4331">
        <v>305670</v>
      </c>
    </row>
    <row r="4332" spans="7:23" ht="12.75">
      <c r="G4332">
        <v>317875</v>
      </c>
      <c r="H4332" s="114" t="s">
        <v>4157</v>
      </c>
      <c r="I4332" s="114" t="s">
        <v>680</v>
      </c>
      <c r="L4332">
        <v>317875</v>
      </c>
      <c r="M4332" s="114" t="s">
        <v>4157</v>
      </c>
      <c r="N4332" s="114" t="s">
        <v>680</v>
      </c>
      <c r="V4332" s="114" t="s">
        <v>4218</v>
      </c>
      <c r="W4332">
        <v>305675</v>
      </c>
    </row>
    <row r="4333" spans="7:23" ht="12.75">
      <c r="G4333">
        <v>317876</v>
      </c>
      <c r="H4333" s="114" t="s">
        <v>4158</v>
      </c>
      <c r="I4333" s="114" t="s">
        <v>680</v>
      </c>
      <c r="L4333">
        <v>317876</v>
      </c>
      <c r="M4333" s="114" t="s">
        <v>4158</v>
      </c>
      <c r="N4333" s="114" t="s">
        <v>680</v>
      </c>
      <c r="V4333" s="114" t="s">
        <v>4219</v>
      </c>
      <c r="W4333">
        <v>305693</v>
      </c>
    </row>
    <row r="4334" spans="7:23" ht="12.75">
      <c r="G4334">
        <v>324467</v>
      </c>
      <c r="H4334" s="114" t="s">
        <v>4754</v>
      </c>
      <c r="I4334" s="114" t="s">
        <v>680</v>
      </c>
      <c r="L4334">
        <v>317880</v>
      </c>
      <c r="M4334" s="114" t="s">
        <v>4166</v>
      </c>
      <c r="N4334" s="114" t="s">
        <v>680</v>
      </c>
      <c r="V4334" s="114" t="s">
        <v>4220</v>
      </c>
      <c r="W4334">
        <v>305692</v>
      </c>
    </row>
    <row r="4335" spans="7:23" ht="12.75">
      <c r="G4335">
        <v>354066</v>
      </c>
      <c r="H4335" s="114" t="s">
        <v>4855</v>
      </c>
      <c r="I4335" s="114" t="s">
        <v>680</v>
      </c>
      <c r="L4335">
        <v>317882</v>
      </c>
      <c r="M4335" s="114" t="s">
        <v>4164</v>
      </c>
      <c r="N4335" s="114" t="s">
        <v>680</v>
      </c>
      <c r="V4335" s="114" t="s">
        <v>4221</v>
      </c>
      <c r="W4335">
        <v>305691</v>
      </c>
    </row>
    <row r="4336" spans="7:23" ht="12.75">
      <c r="G4336">
        <v>317871</v>
      </c>
      <c r="H4336" s="114" t="s">
        <v>4161</v>
      </c>
      <c r="I4336" s="114" t="s">
        <v>680</v>
      </c>
      <c r="L4336">
        <v>317883</v>
      </c>
      <c r="M4336" s="114" t="s">
        <v>4165</v>
      </c>
      <c r="N4336" s="114" t="s">
        <v>680</v>
      </c>
      <c r="V4336" s="114" t="s">
        <v>4222</v>
      </c>
      <c r="W4336">
        <v>305690</v>
      </c>
    </row>
    <row r="4337" spans="7:23" ht="12.75">
      <c r="G4337">
        <v>317872</v>
      </c>
      <c r="H4337" s="114" t="s">
        <v>4162</v>
      </c>
      <c r="I4337" s="114" t="s">
        <v>680</v>
      </c>
      <c r="L4337">
        <v>317887</v>
      </c>
      <c r="M4337" s="114" t="s">
        <v>4168</v>
      </c>
      <c r="N4337" s="114" t="s">
        <v>680</v>
      </c>
      <c r="V4337" s="114" t="s">
        <v>4223</v>
      </c>
      <c r="W4337">
        <v>305689</v>
      </c>
    </row>
    <row r="4338" spans="7:23" ht="12.75">
      <c r="G4338">
        <v>317869</v>
      </c>
      <c r="H4338" s="114" t="s">
        <v>4163</v>
      </c>
      <c r="I4338" s="114" t="s">
        <v>680</v>
      </c>
      <c r="L4338">
        <v>317889</v>
      </c>
      <c r="M4338" s="114" t="s">
        <v>4167</v>
      </c>
      <c r="N4338" s="114" t="s">
        <v>680</v>
      </c>
      <c r="V4338" s="114" t="s">
        <v>4224</v>
      </c>
      <c r="W4338">
        <v>305688</v>
      </c>
    </row>
    <row r="4339" spans="7:23" ht="12.75">
      <c r="G4339">
        <v>317882</v>
      </c>
      <c r="H4339" s="114" t="s">
        <v>4164</v>
      </c>
      <c r="I4339" s="114" t="s">
        <v>680</v>
      </c>
      <c r="L4339">
        <v>317892</v>
      </c>
      <c r="M4339" s="114" t="s">
        <v>4169</v>
      </c>
      <c r="N4339" s="114" t="s">
        <v>680</v>
      </c>
      <c r="V4339" s="114" t="s">
        <v>4225</v>
      </c>
      <c r="W4339">
        <v>305687</v>
      </c>
    </row>
    <row r="4340" spans="7:23" ht="12.75">
      <c r="G4340">
        <v>317883</v>
      </c>
      <c r="H4340" s="114" t="s">
        <v>4165</v>
      </c>
      <c r="I4340" s="114" t="s">
        <v>680</v>
      </c>
      <c r="L4340">
        <v>317893</v>
      </c>
      <c r="M4340" s="114" t="s">
        <v>4171</v>
      </c>
      <c r="N4340" s="114" t="s">
        <v>680</v>
      </c>
      <c r="V4340" s="114" t="s">
        <v>4226</v>
      </c>
      <c r="W4340">
        <v>305686</v>
      </c>
    </row>
    <row r="4341" spans="7:23" ht="12.75">
      <c r="G4341">
        <v>317880</v>
      </c>
      <c r="H4341" s="114" t="s">
        <v>4166</v>
      </c>
      <c r="I4341" s="114" t="s">
        <v>680</v>
      </c>
      <c r="L4341">
        <v>317895</v>
      </c>
      <c r="M4341" s="114" t="s">
        <v>4170</v>
      </c>
      <c r="N4341" s="114" t="s">
        <v>680</v>
      </c>
      <c r="V4341" s="114" t="s">
        <v>4227</v>
      </c>
      <c r="W4341">
        <v>312469</v>
      </c>
    </row>
    <row r="4342" spans="7:23" ht="12.75">
      <c r="G4342">
        <v>317889</v>
      </c>
      <c r="H4342" s="114" t="s">
        <v>4167</v>
      </c>
      <c r="I4342" s="114" t="s">
        <v>680</v>
      </c>
      <c r="L4342">
        <v>317897</v>
      </c>
      <c r="M4342" s="114" t="s">
        <v>4172</v>
      </c>
      <c r="N4342" s="114" t="s">
        <v>680</v>
      </c>
      <c r="V4342" s="114" t="s">
        <v>4228</v>
      </c>
      <c r="W4342">
        <v>312470</v>
      </c>
    </row>
    <row r="4343" spans="7:23" ht="12.75">
      <c r="G4343">
        <v>317887</v>
      </c>
      <c r="H4343" s="114" t="s">
        <v>4168</v>
      </c>
      <c r="I4343" s="114" t="s">
        <v>680</v>
      </c>
      <c r="L4343">
        <v>318272</v>
      </c>
      <c r="M4343" s="114" t="s">
        <v>4173</v>
      </c>
      <c r="N4343" s="114" t="s">
        <v>680</v>
      </c>
      <c r="V4343" s="114" t="s">
        <v>4229</v>
      </c>
      <c r="W4343">
        <v>305685</v>
      </c>
    </row>
    <row r="4344" spans="7:23" ht="12.75">
      <c r="G4344">
        <v>317892</v>
      </c>
      <c r="H4344" s="114" t="s">
        <v>4169</v>
      </c>
      <c r="I4344" s="114" t="s">
        <v>680</v>
      </c>
      <c r="L4344">
        <v>318274</v>
      </c>
      <c r="M4344" s="114" t="s">
        <v>4174</v>
      </c>
      <c r="N4344" s="114" t="s">
        <v>680</v>
      </c>
      <c r="V4344" s="114" t="s">
        <v>4230</v>
      </c>
      <c r="W4344">
        <v>305684</v>
      </c>
    </row>
    <row r="4345" spans="7:23" ht="12.75">
      <c r="G4345">
        <v>325266</v>
      </c>
      <c r="H4345" s="114" t="s">
        <v>4755</v>
      </c>
      <c r="I4345" s="114" t="s">
        <v>680</v>
      </c>
      <c r="L4345">
        <v>318278</v>
      </c>
      <c r="M4345" s="114" t="s">
        <v>4175</v>
      </c>
      <c r="N4345" s="114" t="s">
        <v>680</v>
      </c>
      <c r="V4345" s="114" t="s">
        <v>4231</v>
      </c>
      <c r="W4345">
        <v>305683</v>
      </c>
    </row>
    <row r="4346" spans="7:23" ht="12.75">
      <c r="G4346">
        <v>317895</v>
      </c>
      <c r="H4346" s="114" t="s">
        <v>4170</v>
      </c>
      <c r="I4346" s="114" t="s">
        <v>680</v>
      </c>
      <c r="L4346">
        <v>318279</v>
      </c>
      <c r="M4346" s="114" t="s">
        <v>4176</v>
      </c>
      <c r="N4346" s="114" t="s">
        <v>680</v>
      </c>
      <c r="V4346" s="114" t="s">
        <v>4232</v>
      </c>
      <c r="W4346">
        <v>305682</v>
      </c>
    </row>
    <row r="4347" spans="7:23" ht="12.75">
      <c r="G4347">
        <v>406672</v>
      </c>
      <c r="H4347" s="114" t="s">
        <v>5401</v>
      </c>
      <c r="I4347" s="114" t="s">
        <v>680</v>
      </c>
      <c r="L4347">
        <v>318281</v>
      </c>
      <c r="M4347" s="114" t="s">
        <v>3913</v>
      </c>
      <c r="N4347" s="114" t="s">
        <v>680</v>
      </c>
      <c r="V4347" s="114" t="s">
        <v>4233</v>
      </c>
      <c r="W4347">
        <v>305681</v>
      </c>
    </row>
    <row r="4348" spans="7:23" ht="12.75">
      <c r="G4348">
        <v>317893</v>
      </c>
      <c r="H4348" s="114" t="s">
        <v>4171</v>
      </c>
      <c r="I4348" s="114" t="s">
        <v>680</v>
      </c>
      <c r="L4348">
        <v>318284</v>
      </c>
      <c r="M4348" s="114" t="s">
        <v>4177</v>
      </c>
      <c r="N4348" s="114" t="s">
        <v>680</v>
      </c>
      <c r="V4348" s="114" t="s">
        <v>4234</v>
      </c>
      <c r="W4348">
        <v>305680</v>
      </c>
    </row>
    <row r="4349" spans="7:23" ht="12.75">
      <c r="G4349">
        <v>317897</v>
      </c>
      <c r="H4349" s="114" t="s">
        <v>4172</v>
      </c>
      <c r="I4349" s="114" t="s">
        <v>680</v>
      </c>
      <c r="L4349">
        <v>318285</v>
      </c>
      <c r="M4349" s="114" t="s">
        <v>4178</v>
      </c>
      <c r="N4349" s="114" t="s">
        <v>680</v>
      </c>
      <c r="V4349" s="114" t="s">
        <v>4235</v>
      </c>
      <c r="W4349">
        <v>305679</v>
      </c>
    </row>
    <row r="4350" spans="7:23" ht="12.75">
      <c r="G4350">
        <v>318272</v>
      </c>
      <c r="H4350" s="114" t="s">
        <v>4173</v>
      </c>
      <c r="I4350" s="114" t="s">
        <v>680</v>
      </c>
      <c r="L4350">
        <v>318289</v>
      </c>
      <c r="M4350" s="114" t="s">
        <v>4179</v>
      </c>
      <c r="N4350" s="114" t="s">
        <v>680</v>
      </c>
      <c r="V4350" s="114" t="s">
        <v>4236</v>
      </c>
      <c r="W4350">
        <v>305678</v>
      </c>
    </row>
    <row r="4351" spans="7:23" ht="12.75">
      <c r="G4351">
        <v>318274</v>
      </c>
      <c r="H4351" s="114" t="s">
        <v>4174</v>
      </c>
      <c r="I4351" s="114" t="s">
        <v>680</v>
      </c>
      <c r="L4351">
        <v>318290</v>
      </c>
      <c r="M4351" s="114" t="s">
        <v>4180</v>
      </c>
      <c r="N4351" s="114" t="s">
        <v>680</v>
      </c>
      <c r="V4351" s="114" t="s">
        <v>4237</v>
      </c>
      <c r="W4351">
        <v>305699</v>
      </c>
    </row>
    <row r="4352" spans="7:23" ht="12.75">
      <c r="G4352">
        <v>318278</v>
      </c>
      <c r="H4352" s="114" t="s">
        <v>4175</v>
      </c>
      <c r="I4352" s="114" t="s">
        <v>680</v>
      </c>
      <c r="L4352">
        <v>318294</v>
      </c>
      <c r="M4352" s="114" t="s">
        <v>4181</v>
      </c>
      <c r="N4352" s="114" t="s">
        <v>680</v>
      </c>
      <c r="V4352" s="114" t="s">
        <v>4238</v>
      </c>
      <c r="W4352">
        <v>305698</v>
      </c>
    </row>
    <row r="4353" spans="7:23" ht="12.75">
      <c r="G4353">
        <v>318279</v>
      </c>
      <c r="H4353" s="114" t="s">
        <v>4176</v>
      </c>
      <c r="I4353" s="114" t="s">
        <v>680</v>
      </c>
      <c r="L4353">
        <v>318295</v>
      </c>
      <c r="M4353" s="114" t="s">
        <v>4182</v>
      </c>
      <c r="N4353" s="114" t="s">
        <v>680</v>
      </c>
      <c r="V4353" s="114" t="s">
        <v>4239</v>
      </c>
      <c r="W4353">
        <v>305697</v>
      </c>
    </row>
    <row r="4354" spans="7:23" ht="12.75">
      <c r="G4354">
        <v>318284</v>
      </c>
      <c r="H4354" s="114" t="s">
        <v>4177</v>
      </c>
      <c r="I4354" s="114" t="s">
        <v>680</v>
      </c>
      <c r="L4354">
        <v>318299</v>
      </c>
      <c r="M4354" s="114" t="s">
        <v>4183</v>
      </c>
      <c r="N4354" s="114" t="s">
        <v>680</v>
      </c>
      <c r="V4354" s="114" t="s">
        <v>4240</v>
      </c>
      <c r="W4354">
        <v>305696</v>
      </c>
    </row>
    <row r="4355" spans="7:23" ht="12.75">
      <c r="G4355">
        <v>318285</v>
      </c>
      <c r="H4355" s="114" t="s">
        <v>4178</v>
      </c>
      <c r="I4355" s="114" t="s">
        <v>680</v>
      </c>
      <c r="L4355">
        <v>318300</v>
      </c>
      <c r="M4355" s="114" t="s">
        <v>4184</v>
      </c>
      <c r="N4355" s="114" t="s">
        <v>680</v>
      </c>
      <c r="V4355" s="114" t="s">
        <v>4241</v>
      </c>
      <c r="W4355">
        <v>305695</v>
      </c>
    </row>
    <row r="4356" spans="7:23" ht="12.75">
      <c r="G4356">
        <v>318289</v>
      </c>
      <c r="H4356" s="114" t="s">
        <v>4179</v>
      </c>
      <c r="I4356" s="114" t="s">
        <v>680</v>
      </c>
      <c r="L4356">
        <v>318304</v>
      </c>
      <c r="M4356" s="114" t="s">
        <v>4185</v>
      </c>
      <c r="N4356" s="114" t="s">
        <v>680</v>
      </c>
      <c r="V4356" s="114" t="s">
        <v>4242</v>
      </c>
      <c r="W4356">
        <v>305694</v>
      </c>
    </row>
    <row r="4357" spans="7:23" ht="12.75">
      <c r="G4357">
        <v>318290</v>
      </c>
      <c r="H4357" s="114" t="s">
        <v>4180</v>
      </c>
      <c r="I4357" s="114" t="s">
        <v>680</v>
      </c>
      <c r="L4357">
        <v>318305</v>
      </c>
      <c r="M4357" s="114" t="s">
        <v>4186</v>
      </c>
      <c r="N4357" s="114" t="s">
        <v>680</v>
      </c>
      <c r="V4357" s="114" t="s">
        <v>4243</v>
      </c>
      <c r="W4357">
        <v>312466</v>
      </c>
    </row>
    <row r="4358" spans="7:23" ht="12.75">
      <c r="G4358">
        <v>318294</v>
      </c>
      <c r="H4358" s="114" t="s">
        <v>4181</v>
      </c>
      <c r="I4358" s="114" t="s">
        <v>680</v>
      </c>
      <c r="L4358">
        <v>318308</v>
      </c>
      <c r="M4358" s="114" t="s">
        <v>4187</v>
      </c>
      <c r="N4358" s="114" t="s">
        <v>680</v>
      </c>
      <c r="V4358" s="114" t="s">
        <v>4244</v>
      </c>
      <c r="W4358">
        <v>312467</v>
      </c>
    </row>
    <row r="4359" spans="7:23" ht="12.75">
      <c r="G4359">
        <v>318295</v>
      </c>
      <c r="H4359" s="114" t="s">
        <v>4182</v>
      </c>
      <c r="I4359" s="114" t="s">
        <v>680</v>
      </c>
      <c r="L4359">
        <v>318314</v>
      </c>
      <c r="M4359" s="114" t="s">
        <v>4188</v>
      </c>
      <c r="N4359" s="114" t="s">
        <v>680</v>
      </c>
      <c r="V4359" s="114" t="s">
        <v>4759</v>
      </c>
      <c r="W4359">
        <v>325671</v>
      </c>
    </row>
    <row r="4360" spans="7:23" ht="12.75">
      <c r="G4360">
        <v>318299</v>
      </c>
      <c r="H4360" s="114" t="s">
        <v>4183</v>
      </c>
      <c r="I4360" s="114" t="s">
        <v>680</v>
      </c>
      <c r="L4360">
        <v>318316</v>
      </c>
      <c r="M4360" s="114" t="s">
        <v>681</v>
      </c>
      <c r="V4360" s="114" t="s">
        <v>5403</v>
      </c>
      <c r="W4360">
        <v>402267</v>
      </c>
    </row>
    <row r="4361" spans="7:23" ht="12.75">
      <c r="G4361">
        <v>318300</v>
      </c>
      <c r="H4361" s="114" t="s">
        <v>4184</v>
      </c>
      <c r="I4361" s="114" t="s">
        <v>680</v>
      </c>
      <c r="L4361">
        <v>318321</v>
      </c>
      <c r="M4361" s="114" t="s">
        <v>682</v>
      </c>
      <c r="V4361" s="114" t="s">
        <v>5404</v>
      </c>
      <c r="W4361">
        <v>415271</v>
      </c>
    </row>
    <row r="4362" spans="7:23" ht="12.75">
      <c r="G4362">
        <v>318304</v>
      </c>
      <c r="H4362" s="114" t="s">
        <v>4185</v>
      </c>
      <c r="I4362" s="114" t="s">
        <v>680</v>
      </c>
      <c r="L4362">
        <v>318323</v>
      </c>
      <c r="M4362" s="114" t="s">
        <v>683</v>
      </c>
      <c r="V4362" s="114" t="s">
        <v>4245</v>
      </c>
      <c r="W4362">
        <v>312468</v>
      </c>
    </row>
    <row r="4363" spans="7:23" ht="12.75">
      <c r="G4363">
        <v>318305</v>
      </c>
      <c r="H4363" s="114" t="s">
        <v>4186</v>
      </c>
      <c r="I4363" s="114" t="s">
        <v>680</v>
      </c>
      <c r="L4363">
        <v>318466</v>
      </c>
      <c r="M4363" s="114" t="s">
        <v>684</v>
      </c>
      <c r="V4363" s="114" t="s">
        <v>4246</v>
      </c>
      <c r="W4363">
        <v>305671</v>
      </c>
    </row>
    <row r="4364" spans="7:23" ht="12.75">
      <c r="G4364">
        <v>318308</v>
      </c>
      <c r="H4364" s="114" t="s">
        <v>4187</v>
      </c>
      <c r="I4364" s="114" t="s">
        <v>680</v>
      </c>
      <c r="L4364">
        <v>318868</v>
      </c>
      <c r="M4364" s="114" t="s">
        <v>4660</v>
      </c>
      <c r="N4364" s="114" t="s">
        <v>682</v>
      </c>
      <c r="V4364" s="114" t="s">
        <v>4247</v>
      </c>
      <c r="W4364">
        <v>305700</v>
      </c>
    </row>
    <row r="4365" spans="7:23" ht="12.75">
      <c r="G4365">
        <v>318314</v>
      </c>
      <c r="H4365" s="114" t="s">
        <v>4188</v>
      </c>
      <c r="I4365" s="114" t="s">
        <v>680</v>
      </c>
      <c r="L4365">
        <v>318878</v>
      </c>
      <c r="M4365" s="114" t="s">
        <v>640</v>
      </c>
      <c r="N4365" s="114" t="s">
        <v>682</v>
      </c>
      <c r="V4365" s="114" t="s">
        <v>4248</v>
      </c>
      <c r="W4365">
        <v>305676</v>
      </c>
    </row>
    <row r="4366" spans="7:23" ht="12.75">
      <c r="G4366">
        <v>305270</v>
      </c>
      <c r="H4366" s="114" t="s">
        <v>678</v>
      </c>
      <c r="L4366">
        <v>318886</v>
      </c>
      <c r="M4366" s="114" t="s">
        <v>4188</v>
      </c>
      <c r="N4366" s="114" t="s">
        <v>682</v>
      </c>
      <c r="V4366" s="114" t="s">
        <v>4249</v>
      </c>
      <c r="W4366">
        <v>305706</v>
      </c>
    </row>
    <row r="4367" spans="7:23" ht="12.75">
      <c r="G4367">
        <v>323066</v>
      </c>
      <c r="H4367" s="114" t="s">
        <v>4756</v>
      </c>
      <c r="I4367" s="114" t="s">
        <v>678</v>
      </c>
      <c r="L4367">
        <v>318921</v>
      </c>
      <c r="M4367" s="114" t="s">
        <v>4624</v>
      </c>
      <c r="N4367" s="114" t="s">
        <v>681</v>
      </c>
      <c r="V4367" s="114" t="s">
        <v>4250</v>
      </c>
      <c r="W4367">
        <v>305707</v>
      </c>
    </row>
    <row r="4368" spans="7:23" ht="12.75">
      <c r="G4368">
        <v>305281</v>
      </c>
      <c r="H4368" s="114" t="s">
        <v>4189</v>
      </c>
      <c r="I4368" s="114" t="s">
        <v>678</v>
      </c>
      <c r="L4368">
        <v>318922</v>
      </c>
      <c r="M4368" s="114" t="s">
        <v>4624</v>
      </c>
      <c r="N4368" s="114" t="s">
        <v>682</v>
      </c>
      <c r="V4368" s="114" t="s">
        <v>4251</v>
      </c>
      <c r="W4368">
        <v>305708</v>
      </c>
    </row>
    <row r="4369" spans="7:23" ht="12.75">
      <c r="G4369">
        <v>323673</v>
      </c>
      <c r="H4369" s="114" t="s">
        <v>4757</v>
      </c>
      <c r="I4369" s="114" t="s">
        <v>678</v>
      </c>
      <c r="L4369">
        <v>318923</v>
      </c>
      <c r="M4369" s="114" t="s">
        <v>4624</v>
      </c>
      <c r="N4369" s="114" t="s">
        <v>683</v>
      </c>
      <c r="V4369" s="114" t="s">
        <v>4252</v>
      </c>
      <c r="W4369">
        <v>305709</v>
      </c>
    </row>
    <row r="4370" spans="7:23" ht="12.75">
      <c r="G4370">
        <v>323674</v>
      </c>
      <c r="H4370" s="114" t="s">
        <v>4758</v>
      </c>
      <c r="I4370" s="114" t="s">
        <v>678</v>
      </c>
      <c r="L4370">
        <v>318924</v>
      </c>
      <c r="M4370" s="114" t="s">
        <v>4624</v>
      </c>
      <c r="N4370" s="114" t="s">
        <v>684</v>
      </c>
      <c r="V4370" s="114" t="s">
        <v>4253</v>
      </c>
      <c r="W4370">
        <v>305710</v>
      </c>
    </row>
    <row r="4371" spans="7:23" ht="12.75">
      <c r="G4371">
        <v>305280</v>
      </c>
      <c r="H4371" s="114" t="s">
        <v>4190</v>
      </c>
      <c r="I4371" s="114" t="s">
        <v>678</v>
      </c>
      <c r="L4371">
        <v>319067</v>
      </c>
      <c r="M4371" s="114" t="s">
        <v>4661</v>
      </c>
      <c r="N4371" s="114" t="s">
        <v>682</v>
      </c>
      <c r="V4371" s="114" t="s">
        <v>4254</v>
      </c>
      <c r="W4371">
        <v>305711</v>
      </c>
    </row>
    <row r="4372" spans="7:23" ht="12.75">
      <c r="G4372">
        <v>306282</v>
      </c>
      <c r="H4372" s="114" t="s">
        <v>4191</v>
      </c>
      <c r="I4372" s="114" t="s">
        <v>678</v>
      </c>
      <c r="L4372">
        <v>319070</v>
      </c>
      <c r="M4372" s="114" t="s">
        <v>4625</v>
      </c>
      <c r="N4372" s="114" t="s">
        <v>681</v>
      </c>
      <c r="V4372" s="114" t="s">
        <v>4255</v>
      </c>
      <c r="W4372">
        <v>305712</v>
      </c>
    </row>
    <row r="4373" spans="7:23" ht="12.75">
      <c r="G4373">
        <v>307080</v>
      </c>
      <c r="H4373" s="114" t="s">
        <v>4192</v>
      </c>
      <c r="I4373" s="114" t="s">
        <v>678</v>
      </c>
      <c r="L4373">
        <v>319071</v>
      </c>
      <c r="M4373" s="114" t="s">
        <v>4625</v>
      </c>
      <c r="N4373" s="114" t="s">
        <v>682</v>
      </c>
      <c r="V4373" s="114" t="s">
        <v>4256</v>
      </c>
      <c r="W4373">
        <v>305713</v>
      </c>
    </row>
    <row r="4374" spans="7:23" ht="12.75">
      <c r="G4374">
        <v>306284</v>
      </c>
      <c r="H4374" s="114" t="s">
        <v>4193</v>
      </c>
      <c r="I4374" s="114" t="s">
        <v>678</v>
      </c>
      <c r="L4374">
        <v>319072</v>
      </c>
      <c r="M4374" s="114" t="s">
        <v>4625</v>
      </c>
      <c r="N4374" s="114" t="s">
        <v>683</v>
      </c>
      <c r="V4374" s="114" t="s">
        <v>4257</v>
      </c>
      <c r="W4374">
        <v>305714</v>
      </c>
    </row>
    <row r="4375" spans="7:23" ht="12.75">
      <c r="G4375">
        <v>306283</v>
      </c>
      <c r="H4375" s="114" t="s">
        <v>4194</v>
      </c>
      <c r="I4375" s="114" t="s">
        <v>678</v>
      </c>
      <c r="L4375">
        <v>319073</v>
      </c>
      <c r="M4375" s="114" t="s">
        <v>4625</v>
      </c>
      <c r="N4375" s="114" t="s">
        <v>684</v>
      </c>
      <c r="V4375" s="114" t="s">
        <v>4258</v>
      </c>
      <c r="W4375">
        <v>305869</v>
      </c>
    </row>
    <row r="4376" spans="7:23" ht="12.75">
      <c r="G4376">
        <v>306285</v>
      </c>
      <c r="H4376" s="114" t="s">
        <v>4195</v>
      </c>
      <c r="I4376" s="114" t="s">
        <v>678</v>
      </c>
      <c r="L4376">
        <v>319075</v>
      </c>
      <c r="M4376" s="114" t="s">
        <v>4662</v>
      </c>
      <c r="N4376" s="114" t="s">
        <v>682</v>
      </c>
      <c r="V4376" s="114" t="s">
        <v>4259</v>
      </c>
      <c r="W4376">
        <v>305870</v>
      </c>
    </row>
    <row r="4377" spans="7:23" ht="12.75">
      <c r="G4377">
        <v>306892</v>
      </c>
      <c r="H4377" s="114" t="s">
        <v>4196</v>
      </c>
      <c r="I4377" s="114" t="s">
        <v>678</v>
      </c>
      <c r="L4377">
        <v>319078</v>
      </c>
      <c r="M4377" s="114" t="s">
        <v>4626</v>
      </c>
      <c r="N4377" s="114" t="s">
        <v>681</v>
      </c>
      <c r="V4377" s="114" t="s">
        <v>4260</v>
      </c>
      <c r="W4377">
        <v>306072</v>
      </c>
    </row>
    <row r="4378" spans="7:23" ht="12.75">
      <c r="G4378">
        <v>306890</v>
      </c>
      <c r="H4378" s="114" t="s">
        <v>4197</v>
      </c>
      <c r="I4378" s="114" t="s">
        <v>678</v>
      </c>
      <c r="L4378">
        <v>319079</v>
      </c>
      <c r="M4378" s="114" t="s">
        <v>4626</v>
      </c>
      <c r="N4378" s="114" t="s">
        <v>682</v>
      </c>
      <c r="V4378" s="114" t="s">
        <v>4261</v>
      </c>
      <c r="W4378">
        <v>306070</v>
      </c>
    </row>
    <row r="4379" spans="7:23" ht="12.75">
      <c r="G4379">
        <v>306891</v>
      </c>
      <c r="H4379" s="114" t="s">
        <v>4198</v>
      </c>
      <c r="I4379" s="114" t="s">
        <v>678</v>
      </c>
      <c r="L4379">
        <v>319080</v>
      </c>
      <c r="M4379" s="114" t="s">
        <v>4626</v>
      </c>
      <c r="N4379" s="114" t="s">
        <v>683</v>
      </c>
      <c r="V4379" s="114" t="s">
        <v>4262</v>
      </c>
      <c r="W4379">
        <v>306268</v>
      </c>
    </row>
    <row r="4380" spans="7:23" ht="12.75">
      <c r="G4380">
        <v>306893</v>
      </c>
      <c r="H4380" s="114" t="s">
        <v>4199</v>
      </c>
      <c r="I4380" s="114" t="s">
        <v>678</v>
      </c>
      <c r="L4380">
        <v>319081</v>
      </c>
      <c r="M4380" s="114" t="s">
        <v>4626</v>
      </c>
      <c r="N4380" s="114" t="s">
        <v>684</v>
      </c>
      <c r="V4380" s="114" t="s">
        <v>5405</v>
      </c>
      <c r="W4380">
        <v>418466</v>
      </c>
    </row>
    <row r="4381" spans="7:23" ht="12.75">
      <c r="G4381">
        <v>305300</v>
      </c>
      <c r="H4381" s="114" t="s">
        <v>4200</v>
      </c>
      <c r="I4381" s="114" t="s">
        <v>678</v>
      </c>
      <c r="L4381">
        <v>319267</v>
      </c>
      <c r="M4381" s="114" t="s">
        <v>4663</v>
      </c>
      <c r="N4381" s="114" t="s">
        <v>682</v>
      </c>
      <c r="V4381" s="114" t="s">
        <v>4263</v>
      </c>
      <c r="W4381">
        <v>306269</v>
      </c>
    </row>
    <row r="4382" spans="7:23" ht="12.75">
      <c r="G4382">
        <v>305299</v>
      </c>
      <c r="H4382" s="114" t="s">
        <v>4201</v>
      </c>
      <c r="I4382" s="114" t="s">
        <v>678</v>
      </c>
      <c r="L4382">
        <v>319270</v>
      </c>
      <c r="M4382" s="114" t="s">
        <v>4627</v>
      </c>
      <c r="N4382" s="114" t="s">
        <v>681</v>
      </c>
      <c r="V4382" s="114" t="s">
        <v>4264</v>
      </c>
      <c r="W4382">
        <v>306270</v>
      </c>
    </row>
    <row r="4383" spans="7:23" ht="12.75">
      <c r="G4383">
        <v>305298</v>
      </c>
      <c r="H4383" s="114" t="s">
        <v>4202</v>
      </c>
      <c r="I4383" s="114" t="s">
        <v>678</v>
      </c>
      <c r="L4383">
        <v>319271</v>
      </c>
      <c r="M4383" s="114" t="s">
        <v>4627</v>
      </c>
      <c r="N4383" s="114" t="s">
        <v>682</v>
      </c>
      <c r="V4383" s="114" t="s">
        <v>4265</v>
      </c>
      <c r="W4383">
        <v>306292</v>
      </c>
    </row>
    <row r="4384" spans="7:23" ht="12.75">
      <c r="G4384">
        <v>305466</v>
      </c>
      <c r="H4384" s="114" t="s">
        <v>4203</v>
      </c>
      <c r="I4384" s="114" t="s">
        <v>678</v>
      </c>
      <c r="L4384">
        <v>319272</v>
      </c>
      <c r="M4384" s="114" t="s">
        <v>4627</v>
      </c>
      <c r="N4384" s="114" t="s">
        <v>683</v>
      </c>
      <c r="V4384" s="114" t="s">
        <v>4266</v>
      </c>
      <c r="W4384">
        <v>306466</v>
      </c>
    </row>
    <row r="4385" spans="7:23" ht="12.75">
      <c r="G4385">
        <v>305297</v>
      </c>
      <c r="H4385" s="114" t="s">
        <v>4204</v>
      </c>
      <c r="I4385" s="114" t="s">
        <v>678</v>
      </c>
      <c r="L4385">
        <v>319273</v>
      </c>
      <c r="M4385" s="114" t="s">
        <v>4627</v>
      </c>
      <c r="N4385" s="114" t="s">
        <v>684</v>
      </c>
      <c r="V4385" s="114" t="s">
        <v>4267</v>
      </c>
      <c r="W4385">
        <v>306467</v>
      </c>
    </row>
    <row r="4386" spans="7:23" ht="12.75">
      <c r="G4386">
        <v>305296</v>
      </c>
      <c r="H4386" s="114" t="s">
        <v>4205</v>
      </c>
      <c r="I4386" s="114" t="s">
        <v>678</v>
      </c>
      <c r="L4386">
        <v>319274</v>
      </c>
      <c r="M4386" s="114" t="s">
        <v>4628</v>
      </c>
      <c r="N4386" s="114" t="s">
        <v>681</v>
      </c>
      <c r="V4386" s="114" t="s">
        <v>4268</v>
      </c>
      <c r="W4386">
        <v>306468</v>
      </c>
    </row>
    <row r="4387" spans="7:23" ht="12.75">
      <c r="G4387">
        <v>305295</v>
      </c>
      <c r="H4387" s="114" t="s">
        <v>4206</v>
      </c>
      <c r="I4387" s="114" t="s">
        <v>678</v>
      </c>
      <c r="L4387">
        <v>319275</v>
      </c>
      <c r="M4387" s="114" t="s">
        <v>4628</v>
      </c>
      <c r="N4387" s="114" t="s">
        <v>682</v>
      </c>
      <c r="V4387" s="114" t="s">
        <v>4269</v>
      </c>
      <c r="W4387">
        <v>306469</v>
      </c>
    </row>
    <row r="4388" spans="7:23" ht="12.75">
      <c r="G4388">
        <v>305294</v>
      </c>
      <c r="H4388" s="114" t="s">
        <v>4207</v>
      </c>
      <c r="I4388" s="114" t="s">
        <v>678</v>
      </c>
      <c r="L4388">
        <v>319276</v>
      </c>
      <c r="M4388" s="114" t="s">
        <v>4628</v>
      </c>
      <c r="N4388" s="114" t="s">
        <v>683</v>
      </c>
      <c r="V4388" s="114" t="s">
        <v>4270</v>
      </c>
      <c r="W4388">
        <v>306276</v>
      </c>
    </row>
    <row r="4389" spans="7:23" ht="12.75">
      <c r="G4389">
        <v>305293</v>
      </c>
      <c r="H4389" s="114" t="s">
        <v>4208</v>
      </c>
      <c r="I4389" s="114" t="s">
        <v>678</v>
      </c>
      <c r="L4389">
        <v>319277</v>
      </c>
      <c r="M4389" s="114" t="s">
        <v>4628</v>
      </c>
      <c r="N4389" s="114" t="s">
        <v>684</v>
      </c>
      <c r="V4389" s="114" t="s">
        <v>4271</v>
      </c>
      <c r="W4389">
        <v>306669</v>
      </c>
    </row>
    <row r="4390" spans="7:23" ht="12.75">
      <c r="G4390">
        <v>401266</v>
      </c>
      <c r="H4390" s="114" t="s">
        <v>5402</v>
      </c>
      <c r="I4390" s="114" t="s">
        <v>678</v>
      </c>
      <c r="L4390">
        <v>319282</v>
      </c>
      <c r="M4390" s="114" t="s">
        <v>4658</v>
      </c>
      <c r="N4390" s="114" t="s">
        <v>681</v>
      </c>
      <c r="V4390" s="114" t="s">
        <v>4272</v>
      </c>
      <c r="W4390">
        <v>306670</v>
      </c>
    </row>
    <row r="4391" spans="7:23" ht="12.75">
      <c r="G4391">
        <v>305292</v>
      </c>
      <c r="H4391" s="114" t="s">
        <v>4209</v>
      </c>
      <c r="I4391" s="114" t="s">
        <v>678</v>
      </c>
      <c r="L4391">
        <v>319283</v>
      </c>
      <c r="M4391" s="114" t="s">
        <v>4658</v>
      </c>
      <c r="N4391" s="114" t="s">
        <v>682</v>
      </c>
      <c r="V4391" s="114" t="s">
        <v>4273</v>
      </c>
      <c r="W4391">
        <v>306671</v>
      </c>
    </row>
    <row r="4392" spans="7:23" ht="12.75">
      <c r="G4392">
        <v>305291</v>
      </c>
      <c r="H4392" s="114" t="s">
        <v>4210</v>
      </c>
      <c r="I4392" s="114" t="s">
        <v>678</v>
      </c>
      <c r="L4392">
        <v>319284</v>
      </c>
      <c r="M4392" s="114" t="s">
        <v>4658</v>
      </c>
      <c r="N4392" s="114" t="s">
        <v>683</v>
      </c>
      <c r="V4392" s="114" t="s">
        <v>4274</v>
      </c>
      <c r="W4392">
        <v>306673</v>
      </c>
    </row>
    <row r="4393" spans="7:23" ht="12.75">
      <c r="G4393">
        <v>305290</v>
      </c>
      <c r="H4393" s="114" t="s">
        <v>4211</v>
      </c>
      <c r="I4393" s="114" t="s">
        <v>678</v>
      </c>
      <c r="L4393">
        <v>319285</v>
      </c>
      <c r="M4393" s="114" t="s">
        <v>4658</v>
      </c>
      <c r="N4393" s="114" t="s">
        <v>684</v>
      </c>
      <c r="V4393" s="114" t="s">
        <v>4275</v>
      </c>
      <c r="W4393">
        <v>306674</v>
      </c>
    </row>
    <row r="4394" spans="7:23" ht="12.75">
      <c r="G4394">
        <v>305289</v>
      </c>
      <c r="H4394" s="114" t="s">
        <v>4212</v>
      </c>
      <c r="I4394" s="114" t="s">
        <v>678</v>
      </c>
      <c r="L4394">
        <v>319480</v>
      </c>
      <c r="M4394" s="114" t="s">
        <v>4691</v>
      </c>
      <c r="N4394" s="114" t="s">
        <v>683</v>
      </c>
      <c r="V4394" s="114" t="s">
        <v>4276</v>
      </c>
      <c r="W4394">
        <v>306678</v>
      </c>
    </row>
    <row r="4395" spans="7:23" ht="12.75">
      <c r="G4395">
        <v>312266</v>
      </c>
      <c r="H4395" s="114" t="s">
        <v>4213</v>
      </c>
      <c r="I4395" s="114" t="s">
        <v>678</v>
      </c>
      <c r="L4395">
        <v>319484</v>
      </c>
      <c r="M4395" s="114" t="s">
        <v>4692</v>
      </c>
      <c r="N4395" s="114" t="s">
        <v>683</v>
      </c>
      <c r="V4395" s="114" t="s">
        <v>4277</v>
      </c>
      <c r="W4395">
        <v>306869</v>
      </c>
    </row>
    <row r="4396" spans="7:23" ht="12.75">
      <c r="G4396">
        <v>305286</v>
      </c>
      <c r="H4396" s="114" t="s">
        <v>4214</v>
      </c>
      <c r="I4396" s="114" t="s">
        <v>678</v>
      </c>
      <c r="L4396">
        <v>319486</v>
      </c>
      <c r="M4396" s="114" t="s">
        <v>4631</v>
      </c>
      <c r="N4396" s="114" t="s">
        <v>681</v>
      </c>
      <c r="V4396" s="114" t="s">
        <v>4278</v>
      </c>
      <c r="W4396">
        <v>306870</v>
      </c>
    </row>
    <row r="4397" spans="7:23" ht="12.75">
      <c r="G4397">
        <v>305302</v>
      </c>
      <c r="H4397" s="114" t="s">
        <v>4215</v>
      </c>
      <c r="I4397" s="114" t="s">
        <v>678</v>
      </c>
      <c r="L4397">
        <v>319487</v>
      </c>
      <c r="M4397" s="114" t="s">
        <v>4631</v>
      </c>
      <c r="N4397" s="114" t="s">
        <v>682</v>
      </c>
      <c r="V4397" s="114" t="s">
        <v>4279</v>
      </c>
      <c r="W4397">
        <v>306872</v>
      </c>
    </row>
    <row r="4398" spans="7:23" ht="12.75">
      <c r="G4398">
        <v>305666</v>
      </c>
      <c r="H4398" s="114" t="s">
        <v>4216</v>
      </c>
      <c r="I4398" s="114" t="s">
        <v>678</v>
      </c>
      <c r="L4398">
        <v>319488</v>
      </c>
      <c r="M4398" s="114" t="s">
        <v>4631</v>
      </c>
      <c r="N4398" s="114" t="s">
        <v>683</v>
      </c>
      <c r="V4398" s="114" t="s">
        <v>4280</v>
      </c>
      <c r="W4398">
        <v>306878</v>
      </c>
    </row>
    <row r="4399" spans="7:23" ht="12.75">
      <c r="G4399">
        <v>305670</v>
      </c>
      <c r="H4399" s="114" t="s">
        <v>4217</v>
      </c>
      <c r="I4399" s="114" t="s">
        <v>678</v>
      </c>
      <c r="L4399">
        <v>319489</v>
      </c>
      <c r="M4399" s="114" t="s">
        <v>4631</v>
      </c>
      <c r="N4399" s="114" t="s">
        <v>684</v>
      </c>
      <c r="V4399" s="114" t="s">
        <v>4281</v>
      </c>
      <c r="W4399">
        <v>306882</v>
      </c>
    </row>
    <row r="4400" spans="7:23" ht="12.75">
      <c r="G4400">
        <v>305675</v>
      </c>
      <c r="H4400" s="114" t="s">
        <v>4218</v>
      </c>
      <c r="I4400" s="114" t="s">
        <v>678</v>
      </c>
      <c r="L4400">
        <v>319491</v>
      </c>
      <c r="M4400" s="114" t="s">
        <v>4666</v>
      </c>
      <c r="N4400" s="114" t="s">
        <v>682</v>
      </c>
      <c r="V4400" s="114" t="s">
        <v>4282</v>
      </c>
      <c r="W4400">
        <v>306885</v>
      </c>
    </row>
    <row r="4401" spans="7:23" ht="12.75">
      <c r="G4401">
        <v>305693</v>
      </c>
      <c r="H4401" s="114" t="s">
        <v>4219</v>
      </c>
      <c r="I4401" s="114" t="s">
        <v>678</v>
      </c>
      <c r="L4401">
        <v>319494</v>
      </c>
      <c r="M4401" s="114" t="s">
        <v>4630</v>
      </c>
      <c r="N4401" s="114" t="s">
        <v>681</v>
      </c>
      <c r="V4401" s="114" t="s">
        <v>4283</v>
      </c>
      <c r="W4401">
        <v>306888</v>
      </c>
    </row>
    <row r="4402" spans="7:23" ht="12.75">
      <c r="G4402">
        <v>305692</v>
      </c>
      <c r="H4402" s="114" t="s">
        <v>4220</v>
      </c>
      <c r="I4402" s="114" t="s">
        <v>678</v>
      </c>
      <c r="L4402">
        <v>319495</v>
      </c>
      <c r="M4402" s="114" t="s">
        <v>4630</v>
      </c>
      <c r="N4402" s="114" t="s">
        <v>682</v>
      </c>
      <c r="V4402" s="114" t="s">
        <v>4284</v>
      </c>
      <c r="W4402">
        <v>306899</v>
      </c>
    </row>
    <row r="4403" spans="7:23" ht="12.75">
      <c r="G4403">
        <v>305691</v>
      </c>
      <c r="H4403" s="114" t="s">
        <v>4221</v>
      </c>
      <c r="I4403" s="114" t="s">
        <v>678</v>
      </c>
      <c r="L4403">
        <v>319496</v>
      </c>
      <c r="M4403" s="114" t="s">
        <v>4630</v>
      </c>
      <c r="N4403" s="114" t="s">
        <v>683</v>
      </c>
      <c r="V4403" s="114" t="s">
        <v>4285</v>
      </c>
      <c r="W4403">
        <v>306900</v>
      </c>
    </row>
    <row r="4404" spans="7:23" ht="12.75">
      <c r="G4404">
        <v>305690</v>
      </c>
      <c r="H4404" s="114" t="s">
        <v>4222</v>
      </c>
      <c r="I4404" s="114" t="s">
        <v>678</v>
      </c>
      <c r="L4404">
        <v>319497</v>
      </c>
      <c r="M4404" s="114" t="s">
        <v>4630</v>
      </c>
      <c r="N4404" s="114" t="s">
        <v>684</v>
      </c>
      <c r="V4404" s="114" t="s">
        <v>4286</v>
      </c>
      <c r="W4404">
        <v>306904</v>
      </c>
    </row>
    <row r="4405" spans="7:23" ht="12.75">
      <c r="G4405">
        <v>305689</v>
      </c>
      <c r="H4405" s="114" t="s">
        <v>4223</v>
      </c>
      <c r="I4405" s="114" t="s">
        <v>678</v>
      </c>
      <c r="L4405">
        <v>319499</v>
      </c>
      <c r="M4405" s="114" t="s">
        <v>4665</v>
      </c>
      <c r="N4405" s="114" t="s">
        <v>682</v>
      </c>
      <c r="V4405" s="114" t="s">
        <v>4287</v>
      </c>
      <c r="W4405">
        <v>306905</v>
      </c>
    </row>
    <row r="4406" spans="7:23" ht="12.75">
      <c r="G4406">
        <v>305688</v>
      </c>
      <c r="H4406" s="114" t="s">
        <v>4224</v>
      </c>
      <c r="I4406" s="114" t="s">
        <v>678</v>
      </c>
      <c r="L4406">
        <v>319502</v>
      </c>
      <c r="M4406" s="114" t="s">
        <v>4629</v>
      </c>
      <c r="N4406" s="114" t="s">
        <v>681</v>
      </c>
      <c r="V4406" s="114" t="s">
        <v>4288</v>
      </c>
      <c r="W4406">
        <v>307069</v>
      </c>
    </row>
    <row r="4407" spans="7:23" ht="12.75">
      <c r="G4407">
        <v>305687</v>
      </c>
      <c r="H4407" s="114" t="s">
        <v>4225</v>
      </c>
      <c r="I4407" s="114" t="s">
        <v>678</v>
      </c>
      <c r="L4407">
        <v>319503</v>
      </c>
      <c r="M4407" s="114" t="s">
        <v>4629</v>
      </c>
      <c r="N4407" s="114" t="s">
        <v>682</v>
      </c>
      <c r="V4407" s="114" t="s">
        <v>4289</v>
      </c>
      <c r="W4407">
        <v>307087</v>
      </c>
    </row>
    <row r="4408" spans="7:23" ht="12.75">
      <c r="G4408">
        <v>305686</v>
      </c>
      <c r="H4408" s="114" t="s">
        <v>4226</v>
      </c>
      <c r="I4408" s="114" t="s">
        <v>678</v>
      </c>
      <c r="L4408">
        <v>319504</v>
      </c>
      <c r="M4408" s="114" t="s">
        <v>4629</v>
      </c>
      <c r="N4408" s="114" t="s">
        <v>683</v>
      </c>
      <c r="V4408" s="114" t="s">
        <v>4290</v>
      </c>
      <c r="W4408">
        <v>307078</v>
      </c>
    </row>
    <row r="4409" spans="7:23" ht="12.75">
      <c r="G4409">
        <v>312469</v>
      </c>
      <c r="H4409" s="114" t="s">
        <v>4227</v>
      </c>
      <c r="I4409" s="114" t="s">
        <v>678</v>
      </c>
      <c r="L4409">
        <v>319505</v>
      </c>
      <c r="M4409" s="114" t="s">
        <v>4629</v>
      </c>
      <c r="N4409" s="114" t="s">
        <v>684</v>
      </c>
      <c r="V4409" s="114" t="s">
        <v>4291</v>
      </c>
      <c r="W4409">
        <v>307092</v>
      </c>
    </row>
    <row r="4410" spans="7:23" ht="12.75">
      <c r="G4410">
        <v>312470</v>
      </c>
      <c r="H4410" s="114" t="s">
        <v>4228</v>
      </c>
      <c r="I4410" s="114" t="s">
        <v>678</v>
      </c>
      <c r="L4410">
        <v>319507</v>
      </c>
      <c r="M4410" s="114" t="s">
        <v>4664</v>
      </c>
      <c r="N4410" s="114" t="s">
        <v>682</v>
      </c>
      <c r="V4410" s="114" t="s">
        <v>4292</v>
      </c>
      <c r="W4410">
        <v>307095</v>
      </c>
    </row>
    <row r="4411" spans="7:23" ht="12.75">
      <c r="G4411">
        <v>305685</v>
      </c>
      <c r="H4411" s="114" t="s">
        <v>4229</v>
      </c>
      <c r="I4411" s="114" t="s">
        <v>678</v>
      </c>
      <c r="L4411">
        <v>319518</v>
      </c>
      <c r="M4411" s="114" t="s">
        <v>4635</v>
      </c>
      <c r="N4411" s="114" t="s">
        <v>681</v>
      </c>
      <c r="V4411" s="114" t="s">
        <v>4293</v>
      </c>
      <c r="W4411">
        <v>307098</v>
      </c>
    </row>
    <row r="4412" spans="7:23" ht="12.75">
      <c r="G4412">
        <v>305684</v>
      </c>
      <c r="H4412" s="114" t="s">
        <v>4230</v>
      </c>
      <c r="I4412" s="114" t="s">
        <v>678</v>
      </c>
      <c r="L4412">
        <v>319519</v>
      </c>
      <c r="M4412" s="114" t="s">
        <v>4635</v>
      </c>
      <c r="N4412" s="114" t="s">
        <v>682</v>
      </c>
      <c r="V4412" s="114" t="s">
        <v>4294</v>
      </c>
      <c r="W4412">
        <v>307271</v>
      </c>
    </row>
    <row r="4413" spans="7:23" ht="12.75">
      <c r="G4413">
        <v>305683</v>
      </c>
      <c r="H4413" s="114" t="s">
        <v>4231</v>
      </c>
      <c r="I4413" s="114" t="s">
        <v>678</v>
      </c>
      <c r="L4413">
        <v>319520</v>
      </c>
      <c r="M4413" s="114" t="s">
        <v>4635</v>
      </c>
      <c r="N4413" s="114" t="s">
        <v>683</v>
      </c>
      <c r="V4413" s="114" t="s">
        <v>4295</v>
      </c>
      <c r="W4413">
        <v>307272</v>
      </c>
    </row>
    <row r="4414" spans="7:23" ht="12.75">
      <c r="G4414">
        <v>305682</v>
      </c>
      <c r="H4414" s="114" t="s">
        <v>4232</v>
      </c>
      <c r="I4414" s="114" t="s">
        <v>678</v>
      </c>
      <c r="L4414">
        <v>319521</v>
      </c>
      <c r="M4414" s="114" t="s">
        <v>4635</v>
      </c>
      <c r="N4414" s="114" t="s">
        <v>684</v>
      </c>
      <c r="V4414" s="114" t="s">
        <v>4296</v>
      </c>
      <c r="W4414">
        <v>307273</v>
      </c>
    </row>
    <row r="4415" spans="7:23" ht="12.75">
      <c r="G4415">
        <v>305681</v>
      </c>
      <c r="H4415" s="114" t="s">
        <v>4233</v>
      </c>
      <c r="I4415" s="114" t="s">
        <v>678</v>
      </c>
      <c r="L4415">
        <v>319523</v>
      </c>
      <c r="M4415" s="114" t="s">
        <v>4670</v>
      </c>
      <c r="N4415" s="114" t="s">
        <v>682</v>
      </c>
      <c r="V4415" s="114" t="s">
        <v>4297</v>
      </c>
      <c r="W4415">
        <v>312471</v>
      </c>
    </row>
    <row r="4416" spans="7:23" ht="12.75">
      <c r="G4416">
        <v>305680</v>
      </c>
      <c r="H4416" s="114" t="s">
        <v>4234</v>
      </c>
      <c r="I4416" s="114" t="s">
        <v>678</v>
      </c>
      <c r="L4416">
        <v>319526</v>
      </c>
      <c r="M4416" s="114" t="s">
        <v>4634</v>
      </c>
      <c r="N4416" s="114" t="s">
        <v>681</v>
      </c>
      <c r="V4416" s="114" t="s">
        <v>4298</v>
      </c>
      <c r="W4416">
        <v>307274</v>
      </c>
    </row>
    <row r="4417" spans="7:23" ht="12.75">
      <c r="G4417">
        <v>305679</v>
      </c>
      <c r="H4417" s="114" t="s">
        <v>4235</v>
      </c>
      <c r="I4417" s="114" t="s">
        <v>678</v>
      </c>
      <c r="L4417">
        <v>319527</v>
      </c>
      <c r="M4417" s="114" t="s">
        <v>4634</v>
      </c>
      <c r="N4417" s="114" t="s">
        <v>682</v>
      </c>
      <c r="V4417" s="114" t="s">
        <v>4299</v>
      </c>
      <c r="W4417">
        <v>307287</v>
      </c>
    </row>
    <row r="4418" spans="7:23" ht="12.75">
      <c r="G4418">
        <v>305678</v>
      </c>
      <c r="H4418" s="114" t="s">
        <v>4236</v>
      </c>
      <c r="I4418" s="114" t="s">
        <v>678</v>
      </c>
      <c r="L4418">
        <v>319528</v>
      </c>
      <c r="M4418" s="114" t="s">
        <v>4634</v>
      </c>
      <c r="N4418" s="114" t="s">
        <v>683</v>
      </c>
      <c r="V4418" s="114" t="s">
        <v>4300</v>
      </c>
      <c r="W4418">
        <v>307468</v>
      </c>
    </row>
    <row r="4419" spans="7:23" ht="12.75">
      <c r="G4419">
        <v>305699</v>
      </c>
      <c r="H4419" s="114" t="s">
        <v>4237</v>
      </c>
      <c r="I4419" s="114" t="s">
        <v>678</v>
      </c>
      <c r="L4419">
        <v>319529</v>
      </c>
      <c r="M4419" s="114" t="s">
        <v>4634</v>
      </c>
      <c r="N4419" s="114" t="s">
        <v>684</v>
      </c>
      <c r="V4419" s="114" t="s">
        <v>4301</v>
      </c>
      <c r="W4419">
        <v>307469</v>
      </c>
    </row>
    <row r="4420" spans="7:23" ht="12.75">
      <c r="G4420">
        <v>305698</v>
      </c>
      <c r="H4420" s="114" t="s">
        <v>4238</v>
      </c>
      <c r="I4420" s="114" t="s">
        <v>678</v>
      </c>
      <c r="L4420">
        <v>319531</v>
      </c>
      <c r="M4420" s="114" t="s">
        <v>4669</v>
      </c>
      <c r="N4420" s="114" t="s">
        <v>682</v>
      </c>
      <c r="V4420" s="114" t="s">
        <v>4302</v>
      </c>
      <c r="W4420">
        <v>307470</v>
      </c>
    </row>
    <row r="4421" spans="7:23" ht="12.75">
      <c r="G4421">
        <v>305697</v>
      </c>
      <c r="H4421" s="114" t="s">
        <v>4239</v>
      </c>
      <c r="I4421" s="114" t="s">
        <v>678</v>
      </c>
      <c r="L4421">
        <v>319534</v>
      </c>
      <c r="M4421" s="114" t="s">
        <v>4633</v>
      </c>
      <c r="N4421" s="114" t="s">
        <v>681</v>
      </c>
      <c r="V4421" s="114" t="s">
        <v>5406</v>
      </c>
      <c r="W4421">
        <v>420084</v>
      </c>
    </row>
    <row r="4422" spans="7:23" ht="12.75">
      <c r="G4422">
        <v>305696</v>
      </c>
      <c r="H4422" s="114" t="s">
        <v>4240</v>
      </c>
      <c r="I4422" s="114" t="s">
        <v>678</v>
      </c>
      <c r="L4422">
        <v>319535</v>
      </c>
      <c r="M4422" s="114" t="s">
        <v>4633</v>
      </c>
      <c r="N4422" s="114" t="s">
        <v>682</v>
      </c>
      <c r="V4422" s="114" t="s">
        <v>5407</v>
      </c>
      <c r="W4422">
        <v>420083</v>
      </c>
    </row>
    <row r="4423" spans="7:23" ht="12.75">
      <c r="G4423">
        <v>305695</v>
      </c>
      <c r="H4423" s="114" t="s">
        <v>4241</v>
      </c>
      <c r="I4423" s="114" t="s">
        <v>678</v>
      </c>
      <c r="L4423">
        <v>319536</v>
      </c>
      <c r="M4423" s="114" t="s">
        <v>4633</v>
      </c>
      <c r="N4423" s="114" t="s">
        <v>683</v>
      </c>
      <c r="V4423" s="114" t="s">
        <v>4303</v>
      </c>
      <c r="W4423">
        <v>307471</v>
      </c>
    </row>
    <row r="4424" spans="7:23" ht="12.75">
      <c r="G4424">
        <v>305694</v>
      </c>
      <c r="H4424" s="114" t="s">
        <v>4242</v>
      </c>
      <c r="I4424" s="114" t="s">
        <v>678</v>
      </c>
      <c r="L4424">
        <v>319537</v>
      </c>
      <c r="M4424" s="114" t="s">
        <v>4633</v>
      </c>
      <c r="N4424" s="114" t="s">
        <v>684</v>
      </c>
      <c r="V4424" s="114" t="s">
        <v>4304</v>
      </c>
      <c r="W4424">
        <v>307472</v>
      </c>
    </row>
    <row r="4425" spans="7:23" ht="12.75">
      <c r="G4425">
        <v>312466</v>
      </c>
      <c r="H4425" s="114" t="s">
        <v>4243</v>
      </c>
      <c r="I4425" s="114" t="s">
        <v>678</v>
      </c>
      <c r="L4425">
        <v>319539</v>
      </c>
      <c r="M4425" s="114" t="s">
        <v>4668</v>
      </c>
      <c r="N4425" s="114" t="s">
        <v>682</v>
      </c>
      <c r="V4425" s="114" t="s">
        <v>4305</v>
      </c>
      <c r="W4425">
        <v>307473</v>
      </c>
    </row>
    <row r="4426" spans="7:23" ht="12.75">
      <c r="G4426">
        <v>312467</v>
      </c>
      <c r="H4426" s="114" t="s">
        <v>4244</v>
      </c>
      <c r="I4426" s="114" t="s">
        <v>678</v>
      </c>
      <c r="L4426">
        <v>319542</v>
      </c>
      <c r="M4426" s="114" t="s">
        <v>4632</v>
      </c>
      <c r="N4426" s="114" t="s">
        <v>681</v>
      </c>
      <c r="V4426" s="114" t="s">
        <v>4306</v>
      </c>
      <c r="W4426">
        <v>307474</v>
      </c>
    </row>
    <row r="4427" spans="7:23" ht="12.75">
      <c r="G4427">
        <v>325671</v>
      </c>
      <c r="H4427" s="114" t="s">
        <v>4759</v>
      </c>
      <c r="I4427" s="114" t="s">
        <v>678</v>
      </c>
      <c r="L4427">
        <v>319543</v>
      </c>
      <c r="M4427" s="114" t="s">
        <v>4632</v>
      </c>
      <c r="N4427" s="114" t="s">
        <v>682</v>
      </c>
      <c r="V4427" s="114" t="s">
        <v>4308</v>
      </c>
      <c r="W4427">
        <v>307476</v>
      </c>
    </row>
    <row r="4428" spans="7:23" ht="12.75">
      <c r="G4428">
        <v>402267</v>
      </c>
      <c r="H4428" s="114" t="s">
        <v>5403</v>
      </c>
      <c r="I4428" s="114" t="s">
        <v>678</v>
      </c>
      <c r="L4428">
        <v>319544</v>
      </c>
      <c r="M4428" s="114" t="s">
        <v>4632</v>
      </c>
      <c r="N4428" s="114" t="s">
        <v>683</v>
      </c>
      <c r="V4428" s="114" t="s">
        <v>4309</v>
      </c>
      <c r="W4428">
        <v>307477</v>
      </c>
    </row>
    <row r="4429" spans="7:23" ht="12.75">
      <c r="G4429">
        <v>415271</v>
      </c>
      <c r="H4429" s="114" t="s">
        <v>5404</v>
      </c>
      <c r="I4429" s="114" t="s">
        <v>678</v>
      </c>
      <c r="L4429">
        <v>319545</v>
      </c>
      <c r="M4429" s="114" t="s">
        <v>4632</v>
      </c>
      <c r="N4429" s="114" t="s">
        <v>684</v>
      </c>
      <c r="V4429" s="114" t="s">
        <v>5408</v>
      </c>
      <c r="W4429">
        <v>400066</v>
      </c>
    </row>
    <row r="4430" spans="7:23" ht="12.75">
      <c r="G4430">
        <v>312468</v>
      </c>
      <c r="H4430" s="114" t="s">
        <v>4245</v>
      </c>
      <c r="I4430" s="114" t="s">
        <v>678</v>
      </c>
      <c r="L4430">
        <v>319547</v>
      </c>
      <c r="M4430" s="114" t="s">
        <v>4667</v>
      </c>
      <c r="N4430" s="114" t="s">
        <v>682</v>
      </c>
      <c r="V4430" s="114" t="s">
        <v>4310</v>
      </c>
      <c r="W4430">
        <v>307478</v>
      </c>
    </row>
    <row r="4431" spans="7:23" ht="12.75">
      <c r="G4431">
        <v>305671</v>
      </c>
      <c r="H4431" s="114" t="s">
        <v>4246</v>
      </c>
      <c r="I4431" s="114" t="s">
        <v>678</v>
      </c>
      <c r="L4431">
        <v>319550</v>
      </c>
      <c r="M4431" s="114" t="s">
        <v>4637</v>
      </c>
      <c r="N4431" s="114" t="s">
        <v>681</v>
      </c>
      <c r="V4431" s="114" t="s">
        <v>4311</v>
      </c>
      <c r="W4431">
        <v>307479</v>
      </c>
    </row>
    <row r="4432" spans="7:23" ht="12.75">
      <c r="G4432">
        <v>305700</v>
      </c>
      <c r="H4432" s="114" t="s">
        <v>4247</v>
      </c>
      <c r="I4432" s="114" t="s">
        <v>678</v>
      </c>
      <c r="L4432">
        <v>319551</v>
      </c>
      <c r="M4432" s="114" t="s">
        <v>4637</v>
      </c>
      <c r="N4432" s="114" t="s">
        <v>682</v>
      </c>
      <c r="V4432" s="114" t="s">
        <v>4312</v>
      </c>
      <c r="W4432">
        <v>307480</v>
      </c>
    </row>
    <row r="4433" spans="7:23" ht="12.75">
      <c r="G4433">
        <v>305676</v>
      </c>
      <c r="H4433" s="114" t="s">
        <v>4248</v>
      </c>
      <c r="I4433" s="114" t="s">
        <v>678</v>
      </c>
      <c r="L4433">
        <v>319552</v>
      </c>
      <c r="M4433" s="114" t="s">
        <v>4637</v>
      </c>
      <c r="N4433" s="114" t="s">
        <v>683</v>
      </c>
      <c r="V4433" s="114" t="s">
        <v>4313</v>
      </c>
      <c r="W4433">
        <v>307481</v>
      </c>
    </row>
    <row r="4434" spans="7:23" ht="12.75">
      <c r="G4434">
        <v>305706</v>
      </c>
      <c r="H4434" s="114" t="s">
        <v>4249</v>
      </c>
      <c r="I4434" s="114" t="s">
        <v>678</v>
      </c>
      <c r="L4434">
        <v>319553</v>
      </c>
      <c r="M4434" s="114" t="s">
        <v>4637</v>
      </c>
      <c r="N4434" s="114" t="s">
        <v>684</v>
      </c>
      <c r="V4434" s="114" t="s">
        <v>4314</v>
      </c>
      <c r="W4434">
        <v>307482</v>
      </c>
    </row>
    <row r="4435" spans="7:23" ht="12.75">
      <c r="G4435">
        <v>305707</v>
      </c>
      <c r="H4435" s="114" t="s">
        <v>4250</v>
      </c>
      <c r="I4435" s="114" t="s">
        <v>678</v>
      </c>
      <c r="L4435">
        <v>319558</v>
      </c>
      <c r="M4435" s="114" t="s">
        <v>4636</v>
      </c>
      <c r="N4435" s="114" t="s">
        <v>681</v>
      </c>
      <c r="V4435" s="114" t="s">
        <v>4315</v>
      </c>
      <c r="W4435">
        <v>307483</v>
      </c>
    </row>
    <row r="4436" spans="7:23" ht="12.75">
      <c r="G4436">
        <v>305708</v>
      </c>
      <c r="H4436" s="114" t="s">
        <v>4251</v>
      </c>
      <c r="I4436" s="114" t="s">
        <v>678</v>
      </c>
      <c r="L4436">
        <v>319559</v>
      </c>
      <c r="M4436" s="114" t="s">
        <v>4636</v>
      </c>
      <c r="N4436" s="114" t="s">
        <v>682</v>
      </c>
      <c r="V4436" s="114" t="s">
        <v>4316</v>
      </c>
      <c r="W4436">
        <v>307484</v>
      </c>
    </row>
    <row r="4437" spans="7:23" ht="12.75">
      <c r="G4437">
        <v>305709</v>
      </c>
      <c r="H4437" s="114" t="s">
        <v>4252</v>
      </c>
      <c r="I4437" s="114" t="s">
        <v>678</v>
      </c>
      <c r="L4437">
        <v>319560</v>
      </c>
      <c r="M4437" s="114" t="s">
        <v>4636</v>
      </c>
      <c r="N4437" s="114" t="s">
        <v>683</v>
      </c>
      <c r="V4437" s="114" t="s">
        <v>4317</v>
      </c>
      <c r="W4437">
        <v>307485</v>
      </c>
    </row>
    <row r="4438" spans="7:23" ht="12.75">
      <c r="G4438">
        <v>305710</v>
      </c>
      <c r="H4438" s="114" t="s">
        <v>4253</v>
      </c>
      <c r="I4438" s="114" t="s">
        <v>678</v>
      </c>
      <c r="L4438">
        <v>319561</v>
      </c>
      <c r="M4438" s="114" t="s">
        <v>4636</v>
      </c>
      <c r="N4438" s="114" t="s">
        <v>684</v>
      </c>
      <c r="V4438" s="114" t="s">
        <v>4856</v>
      </c>
      <c r="W4438">
        <v>349485</v>
      </c>
    </row>
    <row r="4439" spans="7:23" ht="12.75">
      <c r="G4439">
        <v>305711</v>
      </c>
      <c r="H4439" s="114" t="s">
        <v>4254</v>
      </c>
      <c r="I4439" s="114" t="s">
        <v>678</v>
      </c>
      <c r="L4439">
        <v>319563</v>
      </c>
      <c r="M4439" s="114" t="s">
        <v>4671</v>
      </c>
      <c r="N4439" s="114" t="s">
        <v>682</v>
      </c>
      <c r="V4439" s="114" t="s">
        <v>4318</v>
      </c>
      <c r="W4439">
        <v>307486</v>
      </c>
    </row>
    <row r="4440" spans="7:23" ht="12.75">
      <c r="G4440">
        <v>305712</v>
      </c>
      <c r="H4440" s="114" t="s">
        <v>4255</v>
      </c>
      <c r="I4440" s="114" t="s">
        <v>678</v>
      </c>
      <c r="L4440">
        <v>319666</v>
      </c>
      <c r="M4440" s="114" t="s">
        <v>4650</v>
      </c>
      <c r="N4440" s="114" t="s">
        <v>681</v>
      </c>
      <c r="V4440" s="114" t="s">
        <v>4319</v>
      </c>
      <c r="W4440">
        <v>307487</v>
      </c>
    </row>
    <row r="4441" spans="7:23" ht="12.75">
      <c r="G4441">
        <v>305713</v>
      </c>
      <c r="H4441" s="114" t="s">
        <v>4256</v>
      </c>
      <c r="I4441" s="114" t="s">
        <v>678</v>
      </c>
      <c r="L4441">
        <v>319667</v>
      </c>
      <c r="M4441" s="114" t="s">
        <v>4650</v>
      </c>
      <c r="N4441" s="114" t="s">
        <v>682</v>
      </c>
      <c r="V4441" s="114" t="s">
        <v>5409</v>
      </c>
      <c r="W4441">
        <v>416676</v>
      </c>
    </row>
    <row r="4442" spans="7:23" ht="12.75">
      <c r="G4442">
        <v>305714</v>
      </c>
      <c r="H4442" s="114" t="s">
        <v>4257</v>
      </c>
      <c r="I4442" s="114" t="s">
        <v>678</v>
      </c>
      <c r="L4442">
        <v>319668</v>
      </c>
      <c r="M4442" s="114" t="s">
        <v>4650</v>
      </c>
      <c r="N4442" s="114" t="s">
        <v>683</v>
      </c>
      <c r="V4442" s="114" t="s">
        <v>4320</v>
      </c>
      <c r="W4442">
        <v>307488</v>
      </c>
    </row>
    <row r="4443" spans="7:23" ht="12.75">
      <c r="G4443">
        <v>305869</v>
      </c>
      <c r="H4443" s="114" t="s">
        <v>4258</v>
      </c>
      <c r="I4443" s="114" t="s">
        <v>678</v>
      </c>
      <c r="L4443">
        <v>319669</v>
      </c>
      <c r="M4443" s="114" t="s">
        <v>4650</v>
      </c>
      <c r="N4443" s="114" t="s">
        <v>684</v>
      </c>
      <c r="V4443" s="114" t="s">
        <v>4321</v>
      </c>
      <c r="W4443">
        <v>307489</v>
      </c>
    </row>
    <row r="4444" spans="7:23" ht="12.75">
      <c r="G4444">
        <v>305870</v>
      </c>
      <c r="H4444" s="114" t="s">
        <v>4259</v>
      </c>
      <c r="I4444" s="114" t="s">
        <v>678</v>
      </c>
      <c r="L4444">
        <v>319671</v>
      </c>
      <c r="M4444" s="114" t="s">
        <v>4682</v>
      </c>
      <c r="N4444" s="114" t="s">
        <v>682</v>
      </c>
      <c r="V4444" s="114" t="s">
        <v>4322</v>
      </c>
      <c r="W4444">
        <v>307490</v>
      </c>
    </row>
    <row r="4445" spans="7:23" ht="12.75">
      <c r="G4445">
        <v>306072</v>
      </c>
      <c r="H4445" s="114" t="s">
        <v>4260</v>
      </c>
      <c r="I4445" s="114" t="s">
        <v>678</v>
      </c>
      <c r="L4445">
        <v>319674</v>
      </c>
      <c r="M4445" s="114" t="s">
        <v>4647</v>
      </c>
      <c r="N4445" s="114" t="s">
        <v>681</v>
      </c>
      <c r="V4445" s="114" t="s">
        <v>4323</v>
      </c>
      <c r="W4445">
        <v>307491</v>
      </c>
    </row>
    <row r="4446" spans="7:23" ht="12.75">
      <c r="G4446">
        <v>306070</v>
      </c>
      <c r="H4446" s="114" t="s">
        <v>4261</v>
      </c>
      <c r="I4446" s="114" t="s">
        <v>678</v>
      </c>
      <c r="L4446">
        <v>319675</v>
      </c>
      <c r="M4446" s="114" t="s">
        <v>4647</v>
      </c>
      <c r="N4446" s="114" t="s">
        <v>682</v>
      </c>
      <c r="V4446" s="114" t="s">
        <v>4324</v>
      </c>
      <c r="W4446">
        <v>307492</v>
      </c>
    </row>
    <row r="4447" spans="7:23" ht="12.75">
      <c r="G4447">
        <v>306268</v>
      </c>
      <c r="H4447" s="114" t="s">
        <v>4262</v>
      </c>
      <c r="I4447" s="114" t="s">
        <v>678</v>
      </c>
      <c r="L4447">
        <v>319676</v>
      </c>
      <c r="M4447" s="114" t="s">
        <v>4647</v>
      </c>
      <c r="N4447" s="114" t="s">
        <v>683</v>
      </c>
      <c r="V4447" s="114" t="s">
        <v>4325</v>
      </c>
      <c r="W4447">
        <v>307496</v>
      </c>
    </row>
    <row r="4448" spans="7:23" ht="12.75">
      <c r="G4448">
        <v>418466</v>
      </c>
      <c r="H4448" s="114" t="s">
        <v>5405</v>
      </c>
      <c r="I4448" s="114" t="s">
        <v>678</v>
      </c>
      <c r="L4448">
        <v>319677</v>
      </c>
      <c r="M4448" s="114" t="s">
        <v>4647</v>
      </c>
      <c r="N4448" s="114" t="s">
        <v>684</v>
      </c>
      <c r="V4448" s="114" t="s">
        <v>4326</v>
      </c>
      <c r="W4448">
        <v>307497</v>
      </c>
    </row>
    <row r="4449" spans="7:23" ht="12.75">
      <c r="G4449">
        <v>306269</v>
      </c>
      <c r="H4449" s="114" t="s">
        <v>4263</v>
      </c>
      <c r="I4449" s="114" t="s">
        <v>678</v>
      </c>
      <c r="L4449">
        <v>319679</v>
      </c>
      <c r="M4449" s="114" t="s">
        <v>4681</v>
      </c>
      <c r="N4449" s="114" t="s">
        <v>682</v>
      </c>
      <c r="V4449" s="114" t="s">
        <v>4327</v>
      </c>
      <c r="W4449">
        <v>312667</v>
      </c>
    </row>
    <row r="4450" spans="7:23" ht="12.75">
      <c r="G4450">
        <v>306270</v>
      </c>
      <c r="H4450" s="114" t="s">
        <v>4264</v>
      </c>
      <c r="I4450" s="114" t="s">
        <v>678</v>
      </c>
      <c r="L4450">
        <v>319682</v>
      </c>
      <c r="M4450" s="114" t="s">
        <v>4646</v>
      </c>
      <c r="N4450" s="114" t="s">
        <v>681</v>
      </c>
      <c r="V4450" s="114" t="s">
        <v>4328</v>
      </c>
      <c r="W4450">
        <v>307498</v>
      </c>
    </row>
    <row r="4451" spans="7:23" ht="12.75">
      <c r="G4451">
        <v>306292</v>
      </c>
      <c r="H4451" s="114" t="s">
        <v>4265</v>
      </c>
      <c r="I4451" s="114" t="s">
        <v>678</v>
      </c>
      <c r="L4451">
        <v>319683</v>
      </c>
      <c r="M4451" s="114" t="s">
        <v>4646</v>
      </c>
      <c r="N4451" s="114" t="s">
        <v>682</v>
      </c>
      <c r="V4451" s="114" t="s">
        <v>4329</v>
      </c>
      <c r="W4451">
        <v>307499</v>
      </c>
    </row>
    <row r="4452" spans="7:23" ht="12.75">
      <c r="G4452">
        <v>306466</v>
      </c>
      <c r="H4452" s="114" t="s">
        <v>4266</v>
      </c>
      <c r="I4452" s="114" t="s">
        <v>678</v>
      </c>
      <c r="L4452">
        <v>319684</v>
      </c>
      <c r="M4452" s="114" t="s">
        <v>4646</v>
      </c>
      <c r="N4452" s="114" t="s">
        <v>683</v>
      </c>
      <c r="V4452" s="114" t="s">
        <v>4330</v>
      </c>
      <c r="W4452">
        <v>307500</v>
      </c>
    </row>
    <row r="4453" spans="7:23" ht="12.75">
      <c r="G4453">
        <v>306467</v>
      </c>
      <c r="H4453" s="114" t="s">
        <v>4267</v>
      </c>
      <c r="I4453" s="114" t="s">
        <v>678</v>
      </c>
      <c r="L4453">
        <v>319685</v>
      </c>
      <c r="M4453" s="114" t="s">
        <v>4646</v>
      </c>
      <c r="N4453" s="114" t="s">
        <v>684</v>
      </c>
      <c r="V4453" s="114" t="s">
        <v>5410</v>
      </c>
      <c r="W4453">
        <v>421666</v>
      </c>
    </row>
    <row r="4454" spans="7:23" ht="12.75">
      <c r="G4454">
        <v>306468</v>
      </c>
      <c r="H4454" s="114" t="s">
        <v>4268</v>
      </c>
      <c r="I4454" s="114" t="s">
        <v>678</v>
      </c>
      <c r="L4454">
        <v>319687</v>
      </c>
      <c r="M4454" s="114" t="s">
        <v>4680</v>
      </c>
      <c r="N4454" s="114" t="s">
        <v>682</v>
      </c>
      <c r="V4454" s="114" t="s">
        <v>4331</v>
      </c>
      <c r="W4454">
        <v>312668</v>
      </c>
    </row>
    <row r="4455" spans="7:23" ht="12.75">
      <c r="G4455">
        <v>306469</v>
      </c>
      <c r="H4455" s="114" t="s">
        <v>4269</v>
      </c>
      <c r="I4455" s="114" t="s">
        <v>678</v>
      </c>
      <c r="L4455">
        <v>319690</v>
      </c>
      <c r="M4455" s="114" t="s">
        <v>4645</v>
      </c>
      <c r="N4455" s="114" t="s">
        <v>681</v>
      </c>
      <c r="V4455" s="114" t="s">
        <v>5411</v>
      </c>
      <c r="W4455">
        <v>402666</v>
      </c>
    </row>
    <row r="4456" spans="7:23" ht="12.75">
      <c r="G4456">
        <v>306276</v>
      </c>
      <c r="H4456" s="114" t="s">
        <v>4270</v>
      </c>
      <c r="I4456" s="114" t="s">
        <v>678</v>
      </c>
      <c r="L4456">
        <v>319691</v>
      </c>
      <c r="M4456" s="114" t="s">
        <v>4645</v>
      </c>
      <c r="N4456" s="114" t="s">
        <v>682</v>
      </c>
      <c r="V4456" s="114" t="s">
        <v>4332</v>
      </c>
      <c r="W4456">
        <v>307501</v>
      </c>
    </row>
    <row r="4457" spans="7:23" ht="12.75">
      <c r="G4457">
        <v>306669</v>
      </c>
      <c r="H4457" s="114" t="s">
        <v>4271</v>
      </c>
      <c r="I4457" s="114" t="s">
        <v>678</v>
      </c>
      <c r="L4457">
        <v>319692</v>
      </c>
      <c r="M4457" s="114" t="s">
        <v>4645</v>
      </c>
      <c r="N4457" s="114" t="s">
        <v>683</v>
      </c>
      <c r="V4457" s="114" t="s">
        <v>4333</v>
      </c>
      <c r="W4457">
        <v>307502</v>
      </c>
    </row>
    <row r="4458" spans="7:23" ht="12.75">
      <c r="G4458">
        <v>306670</v>
      </c>
      <c r="H4458" s="114" t="s">
        <v>4272</v>
      </c>
      <c r="I4458" s="114" t="s">
        <v>678</v>
      </c>
      <c r="L4458">
        <v>319693</v>
      </c>
      <c r="M4458" s="114" t="s">
        <v>4645</v>
      </c>
      <c r="N4458" s="114" t="s">
        <v>684</v>
      </c>
      <c r="V4458" s="114" t="s">
        <v>4334</v>
      </c>
      <c r="W4458">
        <v>307503</v>
      </c>
    </row>
    <row r="4459" spans="7:23" ht="12.75">
      <c r="G4459">
        <v>306671</v>
      </c>
      <c r="H4459" s="114" t="s">
        <v>4273</v>
      </c>
      <c r="I4459" s="114" t="s">
        <v>678</v>
      </c>
      <c r="L4459">
        <v>319695</v>
      </c>
      <c r="M4459" s="114" t="s">
        <v>4679</v>
      </c>
      <c r="N4459" s="114" t="s">
        <v>682</v>
      </c>
      <c r="V4459" s="114" t="s">
        <v>4335</v>
      </c>
      <c r="W4459">
        <v>307504</v>
      </c>
    </row>
    <row r="4460" spans="7:23" ht="12.75">
      <c r="G4460">
        <v>306673</v>
      </c>
      <c r="H4460" s="114" t="s">
        <v>4274</v>
      </c>
      <c r="I4460" s="114" t="s">
        <v>678</v>
      </c>
      <c r="L4460">
        <v>319698</v>
      </c>
      <c r="M4460" s="114" t="s">
        <v>4644</v>
      </c>
      <c r="N4460" s="114" t="s">
        <v>681</v>
      </c>
      <c r="V4460" s="114" t="s">
        <v>4336</v>
      </c>
      <c r="W4460">
        <v>307505</v>
      </c>
    </row>
    <row r="4461" spans="7:23" ht="12.75">
      <c r="G4461">
        <v>306674</v>
      </c>
      <c r="H4461" s="114" t="s">
        <v>4275</v>
      </c>
      <c r="I4461" s="114" t="s">
        <v>678</v>
      </c>
      <c r="L4461">
        <v>319699</v>
      </c>
      <c r="M4461" s="114" t="s">
        <v>4644</v>
      </c>
      <c r="N4461" s="114" t="s">
        <v>682</v>
      </c>
      <c r="V4461" s="114" t="s">
        <v>4337</v>
      </c>
      <c r="W4461">
        <v>307506</v>
      </c>
    </row>
    <row r="4462" spans="7:23" ht="12.75">
      <c r="G4462">
        <v>306678</v>
      </c>
      <c r="H4462" s="114" t="s">
        <v>4276</v>
      </c>
      <c r="I4462" s="114" t="s">
        <v>678</v>
      </c>
      <c r="L4462">
        <v>319700</v>
      </c>
      <c r="M4462" s="114" t="s">
        <v>4644</v>
      </c>
      <c r="N4462" s="114" t="s">
        <v>683</v>
      </c>
      <c r="V4462" s="114" t="s">
        <v>4338</v>
      </c>
      <c r="W4462">
        <v>307507</v>
      </c>
    </row>
    <row r="4463" spans="7:23" ht="12.75">
      <c r="G4463">
        <v>306869</v>
      </c>
      <c r="H4463" s="114" t="s">
        <v>4277</v>
      </c>
      <c r="I4463" s="114" t="s">
        <v>678</v>
      </c>
      <c r="L4463">
        <v>319701</v>
      </c>
      <c r="M4463" s="114" t="s">
        <v>4644</v>
      </c>
      <c r="N4463" s="114" t="s">
        <v>684</v>
      </c>
      <c r="V4463" s="114" t="s">
        <v>4339</v>
      </c>
      <c r="W4463">
        <v>307508</v>
      </c>
    </row>
    <row r="4464" spans="7:23" ht="12.75">
      <c r="G4464">
        <v>306870</v>
      </c>
      <c r="H4464" s="114" t="s">
        <v>4278</v>
      </c>
      <c r="I4464" s="114" t="s">
        <v>678</v>
      </c>
      <c r="L4464">
        <v>319703</v>
      </c>
      <c r="M4464" s="114" t="s">
        <v>4678</v>
      </c>
      <c r="N4464" s="114" t="s">
        <v>682</v>
      </c>
      <c r="V4464" s="114" t="s">
        <v>4340</v>
      </c>
      <c r="W4464">
        <v>307509</v>
      </c>
    </row>
    <row r="4465" spans="7:23" ht="12.75">
      <c r="G4465">
        <v>306872</v>
      </c>
      <c r="H4465" s="114" t="s">
        <v>4279</v>
      </c>
      <c r="I4465" s="114" t="s">
        <v>678</v>
      </c>
      <c r="L4465">
        <v>319706</v>
      </c>
      <c r="M4465" s="114" t="s">
        <v>4643</v>
      </c>
      <c r="N4465" s="114" t="s">
        <v>681</v>
      </c>
      <c r="V4465" s="114" t="s">
        <v>4341</v>
      </c>
      <c r="W4465">
        <v>307510</v>
      </c>
    </row>
    <row r="4466" spans="7:23" ht="12.75">
      <c r="G4466">
        <v>306878</v>
      </c>
      <c r="H4466" s="114" t="s">
        <v>4280</v>
      </c>
      <c r="I4466" s="114" t="s">
        <v>678</v>
      </c>
      <c r="L4466">
        <v>319707</v>
      </c>
      <c r="M4466" s="114" t="s">
        <v>4643</v>
      </c>
      <c r="N4466" s="114" t="s">
        <v>682</v>
      </c>
      <c r="V4466" s="114" t="s">
        <v>4342</v>
      </c>
      <c r="W4466">
        <v>307511</v>
      </c>
    </row>
    <row r="4467" spans="7:23" ht="12.75">
      <c r="G4467">
        <v>306882</v>
      </c>
      <c r="H4467" s="114" t="s">
        <v>4281</v>
      </c>
      <c r="I4467" s="114" t="s">
        <v>678</v>
      </c>
      <c r="L4467">
        <v>319708</v>
      </c>
      <c r="M4467" s="114" t="s">
        <v>4643</v>
      </c>
      <c r="N4467" s="114" t="s">
        <v>683</v>
      </c>
      <c r="V4467" s="114" t="s">
        <v>4343</v>
      </c>
      <c r="W4467">
        <v>307512</v>
      </c>
    </row>
    <row r="4468" spans="7:23" ht="12.75">
      <c r="G4468">
        <v>306885</v>
      </c>
      <c r="H4468" s="114" t="s">
        <v>4282</v>
      </c>
      <c r="I4468" s="114" t="s">
        <v>678</v>
      </c>
      <c r="L4468">
        <v>319709</v>
      </c>
      <c r="M4468" s="114" t="s">
        <v>4643</v>
      </c>
      <c r="N4468" s="114" t="s">
        <v>684</v>
      </c>
      <c r="V4468" s="114" t="s">
        <v>4344</v>
      </c>
      <c r="W4468">
        <v>307513</v>
      </c>
    </row>
    <row r="4469" spans="7:23" ht="12.75">
      <c r="G4469">
        <v>306888</v>
      </c>
      <c r="H4469" s="114" t="s">
        <v>4283</v>
      </c>
      <c r="I4469" s="114" t="s">
        <v>678</v>
      </c>
      <c r="L4469">
        <v>319711</v>
      </c>
      <c r="M4469" s="114" t="s">
        <v>4677</v>
      </c>
      <c r="N4469" s="114" t="s">
        <v>682</v>
      </c>
      <c r="V4469" s="114" t="s">
        <v>4345</v>
      </c>
      <c r="W4469">
        <v>307514</v>
      </c>
    </row>
    <row r="4470" spans="7:23" ht="12.75">
      <c r="G4470">
        <v>306899</v>
      </c>
      <c r="H4470" s="114" t="s">
        <v>4284</v>
      </c>
      <c r="I4470" s="114" t="s">
        <v>678</v>
      </c>
      <c r="L4470">
        <v>319714</v>
      </c>
      <c r="M4470" s="114" t="s">
        <v>4642</v>
      </c>
      <c r="N4470" s="114" t="s">
        <v>681</v>
      </c>
      <c r="V4470" s="114" t="s">
        <v>5412</v>
      </c>
      <c r="W4470">
        <v>409294</v>
      </c>
    </row>
    <row r="4471" spans="7:23" ht="12.75">
      <c r="G4471">
        <v>306900</v>
      </c>
      <c r="H4471" s="114" t="s">
        <v>4285</v>
      </c>
      <c r="I4471" s="114" t="s">
        <v>678</v>
      </c>
      <c r="L4471">
        <v>319715</v>
      </c>
      <c r="M4471" s="114" t="s">
        <v>4642</v>
      </c>
      <c r="N4471" s="114" t="s">
        <v>682</v>
      </c>
      <c r="V4471" s="114" t="s">
        <v>4346</v>
      </c>
      <c r="W4471">
        <v>307515</v>
      </c>
    </row>
    <row r="4472" spans="7:23" ht="12.75">
      <c r="G4472">
        <v>306904</v>
      </c>
      <c r="H4472" s="114" t="s">
        <v>4286</v>
      </c>
      <c r="I4472" s="114" t="s">
        <v>678</v>
      </c>
      <c r="L4472">
        <v>319716</v>
      </c>
      <c r="M4472" s="114" t="s">
        <v>4642</v>
      </c>
      <c r="N4472" s="114" t="s">
        <v>683</v>
      </c>
      <c r="V4472" s="114" t="s">
        <v>4347</v>
      </c>
      <c r="W4472">
        <v>307516</v>
      </c>
    </row>
    <row r="4473" spans="7:23" ht="12.75">
      <c r="G4473">
        <v>306905</v>
      </c>
      <c r="H4473" s="114" t="s">
        <v>4287</v>
      </c>
      <c r="I4473" s="114" t="s">
        <v>678</v>
      </c>
      <c r="L4473">
        <v>319717</v>
      </c>
      <c r="M4473" s="114" t="s">
        <v>4642</v>
      </c>
      <c r="N4473" s="114" t="s">
        <v>684</v>
      </c>
      <c r="V4473" s="114" t="s">
        <v>4348</v>
      </c>
      <c r="W4473">
        <v>307517</v>
      </c>
    </row>
    <row r="4474" spans="7:23" ht="12.75">
      <c r="G4474">
        <v>307069</v>
      </c>
      <c r="H4474" s="114" t="s">
        <v>4288</v>
      </c>
      <c r="I4474" s="114" t="s">
        <v>678</v>
      </c>
      <c r="L4474">
        <v>319719</v>
      </c>
      <c r="M4474" s="114" t="s">
        <v>4676</v>
      </c>
      <c r="N4474" s="114" t="s">
        <v>682</v>
      </c>
      <c r="V4474" s="114" t="s">
        <v>5413</v>
      </c>
      <c r="W4474">
        <v>409295</v>
      </c>
    </row>
    <row r="4475" spans="7:23" ht="12.75">
      <c r="G4475">
        <v>307087</v>
      </c>
      <c r="H4475" s="114" t="s">
        <v>4289</v>
      </c>
      <c r="I4475" s="114" t="s">
        <v>678</v>
      </c>
      <c r="L4475">
        <v>319722</v>
      </c>
      <c r="M4475" s="114" t="s">
        <v>4641</v>
      </c>
      <c r="N4475" s="114" t="s">
        <v>681</v>
      </c>
      <c r="V4475" s="114" t="s">
        <v>4349</v>
      </c>
      <c r="W4475">
        <v>307518</v>
      </c>
    </row>
    <row r="4476" spans="7:23" ht="12.75">
      <c r="G4476">
        <v>307078</v>
      </c>
      <c r="H4476" s="114" t="s">
        <v>4290</v>
      </c>
      <c r="I4476" s="114" t="s">
        <v>678</v>
      </c>
      <c r="L4476">
        <v>319723</v>
      </c>
      <c r="M4476" s="114" t="s">
        <v>4641</v>
      </c>
      <c r="N4476" s="114" t="s">
        <v>682</v>
      </c>
      <c r="V4476" s="114" t="s">
        <v>4350</v>
      </c>
      <c r="W4476">
        <v>312666</v>
      </c>
    </row>
    <row r="4477" spans="7:23" ht="12.75">
      <c r="G4477">
        <v>307092</v>
      </c>
      <c r="H4477" s="114" t="s">
        <v>4291</v>
      </c>
      <c r="I4477" s="114" t="s">
        <v>678</v>
      </c>
      <c r="L4477">
        <v>319724</v>
      </c>
      <c r="M4477" s="114" t="s">
        <v>4641</v>
      </c>
      <c r="N4477" s="114" t="s">
        <v>683</v>
      </c>
      <c r="V4477" s="114" t="s">
        <v>4351</v>
      </c>
      <c r="W4477">
        <v>307519</v>
      </c>
    </row>
    <row r="4478" spans="7:23" ht="12.75">
      <c r="G4478">
        <v>307095</v>
      </c>
      <c r="H4478" s="114" t="s">
        <v>4292</v>
      </c>
      <c r="I4478" s="114" t="s">
        <v>678</v>
      </c>
      <c r="L4478">
        <v>319725</v>
      </c>
      <c r="M4478" s="114" t="s">
        <v>4641</v>
      </c>
      <c r="N4478" s="114" t="s">
        <v>684</v>
      </c>
      <c r="V4478" s="114" t="s">
        <v>4352</v>
      </c>
      <c r="W4478">
        <v>307520</v>
      </c>
    </row>
    <row r="4479" spans="7:23" ht="12.75">
      <c r="G4479">
        <v>307098</v>
      </c>
      <c r="H4479" s="114" t="s">
        <v>4293</v>
      </c>
      <c r="I4479" s="114" t="s">
        <v>678</v>
      </c>
      <c r="L4479">
        <v>319727</v>
      </c>
      <c r="M4479" s="114" t="s">
        <v>4675</v>
      </c>
      <c r="N4479" s="114" t="s">
        <v>682</v>
      </c>
      <c r="V4479" s="114" t="s">
        <v>4353</v>
      </c>
      <c r="W4479">
        <v>307493</v>
      </c>
    </row>
    <row r="4480" spans="7:23" ht="12.75">
      <c r="G4480">
        <v>307271</v>
      </c>
      <c r="H4480" s="114" t="s">
        <v>4294</v>
      </c>
      <c r="I4480" s="114" t="s">
        <v>678</v>
      </c>
      <c r="L4480">
        <v>319730</v>
      </c>
      <c r="M4480" s="114" t="s">
        <v>4640</v>
      </c>
      <c r="N4480" s="114" t="s">
        <v>681</v>
      </c>
      <c r="V4480" s="114" t="s">
        <v>4354</v>
      </c>
      <c r="W4480">
        <v>307668</v>
      </c>
    </row>
    <row r="4481" spans="7:23" ht="12.75">
      <c r="G4481">
        <v>307272</v>
      </c>
      <c r="H4481" s="114" t="s">
        <v>4295</v>
      </c>
      <c r="I4481" s="114" t="s">
        <v>678</v>
      </c>
      <c r="L4481">
        <v>319731</v>
      </c>
      <c r="M4481" s="114" t="s">
        <v>4640</v>
      </c>
      <c r="N4481" s="114" t="s">
        <v>682</v>
      </c>
      <c r="V4481" s="114" t="s">
        <v>4355</v>
      </c>
      <c r="W4481">
        <v>307669</v>
      </c>
    </row>
    <row r="4482" spans="7:23" ht="12.75">
      <c r="G4482">
        <v>307273</v>
      </c>
      <c r="H4482" s="114" t="s">
        <v>4296</v>
      </c>
      <c r="I4482" s="114" t="s">
        <v>678</v>
      </c>
      <c r="L4482">
        <v>319732</v>
      </c>
      <c r="M4482" s="114" t="s">
        <v>4640</v>
      </c>
      <c r="N4482" s="114" t="s">
        <v>683</v>
      </c>
      <c r="V4482" s="114" t="s">
        <v>4356</v>
      </c>
      <c r="W4482">
        <v>307670</v>
      </c>
    </row>
    <row r="4483" spans="7:23" ht="12.75">
      <c r="G4483">
        <v>312471</v>
      </c>
      <c r="H4483" s="114" t="s">
        <v>4297</v>
      </c>
      <c r="I4483" s="114" t="s">
        <v>678</v>
      </c>
      <c r="L4483">
        <v>319733</v>
      </c>
      <c r="M4483" s="114" t="s">
        <v>4640</v>
      </c>
      <c r="N4483" s="114" t="s">
        <v>684</v>
      </c>
      <c r="V4483" s="114" t="s">
        <v>4357</v>
      </c>
      <c r="W4483">
        <v>307671</v>
      </c>
    </row>
    <row r="4484" spans="7:23" ht="12.75">
      <c r="G4484">
        <v>307274</v>
      </c>
      <c r="H4484" s="114" t="s">
        <v>4298</v>
      </c>
      <c r="I4484" s="114" t="s">
        <v>678</v>
      </c>
      <c r="L4484">
        <v>319735</v>
      </c>
      <c r="M4484" s="114" t="s">
        <v>4674</v>
      </c>
      <c r="N4484" s="114" t="s">
        <v>682</v>
      </c>
      <c r="V4484" s="114" t="s">
        <v>4358</v>
      </c>
      <c r="W4484">
        <v>307672</v>
      </c>
    </row>
    <row r="4485" spans="7:23" ht="12.75">
      <c r="G4485">
        <v>307287</v>
      </c>
      <c r="H4485" s="114" t="s">
        <v>4299</v>
      </c>
      <c r="I4485" s="114" t="s">
        <v>678</v>
      </c>
      <c r="L4485">
        <v>319738</v>
      </c>
      <c r="M4485" s="114" t="s">
        <v>4639</v>
      </c>
      <c r="N4485" s="114" t="s">
        <v>681</v>
      </c>
      <c r="V4485" s="114" t="s">
        <v>4359</v>
      </c>
      <c r="W4485">
        <v>307673</v>
      </c>
    </row>
    <row r="4486" spans="7:23" ht="12.75">
      <c r="G4486">
        <v>307468</v>
      </c>
      <c r="H4486" s="114" t="s">
        <v>4300</v>
      </c>
      <c r="I4486" s="114" t="s">
        <v>678</v>
      </c>
      <c r="L4486">
        <v>319739</v>
      </c>
      <c r="M4486" s="114" t="s">
        <v>4639</v>
      </c>
      <c r="N4486" s="114" t="s">
        <v>682</v>
      </c>
      <c r="V4486" s="114" t="s">
        <v>4360</v>
      </c>
      <c r="W4486">
        <v>307674</v>
      </c>
    </row>
    <row r="4487" spans="7:23" ht="12.75">
      <c r="G4487">
        <v>307469</v>
      </c>
      <c r="H4487" s="114" t="s">
        <v>4301</v>
      </c>
      <c r="I4487" s="114" t="s">
        <v>678</v>
      </c>
      <c r="L4487">
        <v>319740</v>
      </c>
      <c r="M4487" s="114" t="s">
        <v>4639</v>
      </c>
      <c r="N4487" s="114" t="s">
        <v>683</v>
      </c>
      <c r="V4487" s="114" t="s">
        <v>4361</v>
      </c>
      <c r="W4487">
        <v>307675</v>
      </c>
    </row>
    <row r="4488" spans="7:23" ht="12.75">
      <c r="G4488">
        <v>307470</v>
      </c>
      <c r="H4488" s="114" t="s">
        <v>4302</v>
      </c>
      <c r="I4488" s="114" t="s">
        <v>678</v>
      </c>
      <c r="L4488">
        <v>319741</v>
      </c>
      <c r="M4488" s="114" t="s">
        <v>4639</v>
      </c>
      <c r="N4488" s="114" t="s">
        <v>684</v>
      </c>
      <c r="V4488" s="114" t="s">
        <v>5414</v>
      </c>
      <c r="W4488">
        <v>420271</v>
      </c>
    </row>
    <row r="4489" spans="7:23" ht="12.75">
      <c r="G4489">
        <v>420084</v>
      </c>
      <c r="H4489" s="114" t="s">
        <v>5406</v>
      </c>
      <c r="I4489" s="114" t="s">
        <v>678</v>
      </c>
      <c r="L4489">
        <v>319743</v>
      </c>
      <c r="M4489" s="114" t="s">
        <v>4673</v>
      </c>
      <c r="N4489" s="114" t="s">
        <v>682</v>
      </c>
      <c r="V4489" s="114" t="s">
        <v>4362</v>
      </c>
      <c r="W4489">
        <v>307676</v>
      </c>
    </row>
    <row r="4490" spans="7:23" ht="12.75">
      <c r="G4490">
        <v>420083</v>
      </c>
      <c r="H4490" s="114" t="s">
        <v>5407</v>
      </c>
      <c r="I4490" s="114" t="s">
        <v>678</v>
      </c>
      <c r="L4490">
        <v>319746</v>
      </c>
      <c r="M4490" s="114" t="s">
        <v>4638</v>
      </c>
      <c r="N4490" s="114" t="s">
        <v>681</v>
      </c>
      <c r="V4490" s="114" t="s">
        <v>4363</v>
      </c>
      <c r="W4490">
        <v>307721</v>
      </c>
    </row>
    <row r="4491" spans="7:23" ht="12.75">
      <c r="G4491">
        <v>307471</v>
      </c>
      <c r="H4491" s="114" t="s">
        <v>4303</v>
      </c>
      <c r="I4491" s="114" t="s">
        <v>678</v>
      </c>
      <c r="L4491">
        <v>319747</v>
      </c>
      <c r="M4491" s="114" t="s">
        <v>4638</v>
      </c>
      <c r="N4491" s="114" t="s">
        <v>682</v>
      </c>
      <c r="V4491" s="114" t="s">
        <v>4364</v>
      </c>
      <c r="W4491">
        <v>307677</v>
      </c>
    </row>
    <row r="4492" spans="7:23" ht="12.75">
      <c r="G4492">
        <v>307472</v>
      </c>
      <c r="H4492" s="114" t="s">
        <v>4304</v>
      </c>
      <c r="I4492" s="114" t="s">
        <v>678</v>
      </c>
      <c r="L4492">
        <v>319748</v>
      </c>
      <c r="M4492" s="114" t="s">
        <v>4638</v>
      </c>
      <c r="N4492" s="114" t="s">
        <v>683</v>
      </c>
      <c r="V4492" s="114" t="s">
        <v>4365</v>
      </c>
      <c r="W4492">
        <v>307678</v>
      </c>
    </row>
    <row r="4493" spans="7:23" ht="12.75">
      <c r="G4493">
        <v>307473</v>
      </c>
      <c r="H4493" s="114" t="s">
        <v>4305</v>
      </c>
      <c r="I4493" s="114" t="s">
        <v>678</v>
      </c>
      <c r="L4493">
        <v>319749</v>
      </c>
      <c r="M4493" s="114" t="s">
        <v>4638</v>
      </c>
      <c r="N4493" s="114" t="s">
        <v>684</v>
      </c>
      <c r="V4493" s="114" t="s">
        <v>4857</v>
      </c>
      <c r="W4493">
        <v>340866</v>
      </c>
    </row>
    <row r="4494" spans="7:23" ht="12.75">
      <c r="G4494">
        <v>307474</v>
      </c>
      <c r="H4494" s="114" t="s">
        <v>4306</v>
      </c>
      <c r="I4494" s="114" t="s">
        <v>678</v>
      </c>
      <c r="L4494">
        <v>319751</v>
      </c>
      <c r="M4494" s="114" t="s">
        <v>4672</v>
      </c>
      <c r="N4494" s="114" t="s">
        <v>682</v>
      </c>
      <c r="V4494" s="114" t="s">
        <v>5415</v>
      </c>
      <c r="W4494">
        <v>307679</v>
      </c>
    </row>
    <row r="4495" spans="7:23" ht="12.75">
      <c r="G4495">
        <v>307476</v>
      </c>
      <c r="H4495" s="114" t="s">
        <v>4308</v>
      </c>
      <c r="I4495" s="114" t="s">
        <v>678</v>
      </c>
      <c r="L4495">
        <v>319766</v>
      </c>
      <c r="M4495" s="114" t="s">
        <v>4649</v>
      </c>
      <c r="N4495" s="114" t="s">
        <v>681</v>
      </c>
      <c r="V4495" s="114" t="s">
        <v>5416</v>
      </c>
      <c r="W4495">
        <v>307680</v>
      </c>
    </row>
    <row r="4496" spans="7:23" ht="12.75">
      <c r="G4496">
        <v>307477</v>
      </c>
      <c r="H4496" s="114" t="s">
        <v>4309</v>
      </c>
      <c r="I4496" s="114" t="s">
        <v>678</v>
      </c>
      <c r="L4496">
        <v>319767</v>
      </c>
      <c r="M4496" s="114" t="s">
        <v>4649</v>
      </c>
      <c r="N4496" s="114" t="s">
        <v>682</v>
      </c>
      <c r="V4496" s="114" t="s">
        <v>4760</v>
      </c>
      <c r="W4496">
        <v>323666</v>
      </c>
    </row>
    <row r="4497" spans="7:23" ht="12.75">
      <c r="G4497">
        <v>400066</v>
      </c>
      <c r="H4497" s="114" t="s">
        <v>5408</v>
      </c>
      <c r="I4497" s="114" t="s">
        <v>678</v>
      </c>
      <c r="L4497">
        <v>319768</v>
      </c>
      <c r="M4497" s="114" t="s">
        <v>4649</v>
      </c>
      <c r="N4497" s="114" t="s">
        <v>683</v>
      </c>
      <c r="V4497" s="114" t="s">
        <v>4366</v>
      </c>
      <c r="W4497">
        <v>307681</v>
      </c>
    </row>
    <row r="4498" spans="7:23" ht="12.75">
      <c r="G4498">
        <v>307478</v>
      </c>
      <c r="H4498" s="114" t="s">
        <v>4310</v>
      </c>
      <c r="I4498" s="114" t="s">
        <v>678</v>
      </c>
      <c r="L4498">
        <v>319769</v>
      </c>
      <c r="M4498" s="114" t="s">
        <v>4649</v>
      </c>
      <c r="N4498" s="114" t="s">
        <v>684</v>
      </c>
      <c r="V4498" s="114" t="s">
        <v>5417</v>
      </c>
      <c r="W4498">
        <v>404268</v>
      </c>
    </row>
    <row r="4499" spans="7:23" ht="12.75">
      <c r="G4499">
        <v>307479</v>
      </c>
      <c r="H4499" s="114" t="s">
        <v>4311</v>
      </c>
      <c r="I4499" s="114" t="s">
        <v>678</v>
      </c>
      <c r="L4499">
        <v>319771</v>
      </c>
      <c r="M4499" s="114" t="s">
        <v>4683</v>
      </c>
      <c r="N4499" s="114" t="s">
        <v>682</v>
      </c>
      <c r="V4499" s="114" t="s">
        <v>5418</v>
      </c>
      <c r="W4499">
        <v>404269</v>
      </c>
    </row>
    <row r="4500" spans="7:23" ht="12.75">
      <c r="G4500">
        <v>307480</v>
      </c>
      <c r="H4500" s="114" t="s">
        <v>4312</v>
      </c>
      <c r="I4500" s="114" t="s">
        <v>678</v>
      </c>
      <c r="L4500">
        <v>319774</v>
      </c>
      <c r="M4500" s="114" t="s">
        <v>4648</v>
      </c>
      <c r="N4500" s="114" t="s">
        <v>681</v>
      </c>
      <c r="V4500" s="114" t="s">
        <v>4367</v>
      </c>
      <c r="W4500">
        <v>307682</v>
      </c>
    </row>
    <row r="4501" spans="7:23" ht="12.75">
      <c r="G4501">
        <v>307481</v>
      </c>
      <c r="H4501" s="114" t="s">
        <v>4313</v>
      </c>
      <c r="I4501" s="114" t="s">
        <v>678</v>
      </c>
      <c r="L4501">
        <v>319775</v>
      </c>
      <c r="M4501" s="114" t="s">
        <v>4648</v>
      </c>
      <c r="N4501" s="114" t="s">
        <v>682</v>
      </c>
      <c r="V4501" s="114" t="s">
        <v>4368</v>
      </c>
      <c r="W4501">
        <v>307683</v>
      </c>
    </row>
    <row r="4502" spans="7:23" ht="12.75">
      <c r="G4502">
        <v>307482</v>
      </c>
      <c r="H4502" s="114" t="s">
        <v>4314</v>
      </c>
      <c r="I4502" s="114" t="s">
        <v>678</v>
      </c>
      <c r="L4502">
        <v>319776</v>
      </c>
      <c r="M4502" s="114" t="s">
        <v>4648</v>
      </c>
      <c r="N4502" s="114" t="s">
        <v>683</v>
      </c>
      <c r="V4502" s="114" t="s">
        <v>4369</v>
      </c>
      <c r="W4502">
        <v>312669</v>
      </c>
    </row>
    <row r="4503" spans="7:23" ht="12.75">
      <c r="G4503">
        <v>307483</v>
      </c>
      <c r="H4503" s="114" t="s">
        <v>4315</v>
      </c>
      <c r="I4503" s="114" t="s">
        <v>678</v>
      </c>
      <c r="L4503">
        <v>319777</v>
      </c>
      <c r="M4503" s="114" t="s">
        <v>4648</v>
      </c>
      <c r="N4503" s="114" t="s">
        <v>684</v>
      </c>
      <c r="V4503" s="114" t="s">
        <v>4370</v>
      </c>
      <c r="W4503">
        <v>307684</v>
      </c>
    </row>
    <row r="4504" spans="7:23" ht="12.75">
      <c r="G4504">
        <v>307484</v>
      </c>
      <c r="H4504" s="114" t="s">
        <v>4316</v>
      </c>
      <c r="I4504" s="114" t="s">
        <v>678</v>
      </c>
      <c r="L4504">
        <v>319782</v>
      </c>
      <c r="M4504" s="114" t="s">
        <v>4659</v>
      </c>
      <c r="N4504" s="114" t="s">
        <v>681</v>
      </c>
      <c r="V4504" s="114" t="s">
        <v>4371</v>
      </c>
      <c r="W4504">
        <v>307685</v>
      </c>
    </row>
    <row r="4505" spans="7:23" ht="12.75">
      <c r="G4505">
        <v>307485</v>
      </c>
      <c r="H4505" s="114" t="s">
        <v>4317</v>
      </c>
      <c r="I4505" s="114" t="s">
        <v>678</v>
      </c>
      <c r="L4505">
        <v>319783</v>
      </c>
      <c r="M4505" s="114" t="s">
        <v>4659</v>
      </c>
      <c r="N4505" s="114" t="s">
        <v>682</v>
      </c>
      <c r="V4505" s="114" t="s">
        <v>4372</v>
      </c>
      <c r="W4505">
        <v>307686</v>
      </c>
    </row>
    <row r="4506" spans="7:23" ht="12.75">
      <c r="G4506">
        <v>349485</v>
      </c>
      <c r="H4506" s="114" t="s">
        <v>4856</v>
      </c>
      <c r="I4506" s="114" t="s">
        <v>678</v>
      </c>
      <c r="L4506">
        <v>319784</v>
      </c>
      <c r="M4506" s="114" t="s">
        <v>4659</v>
      </c>
      <c r="N4506" s="114" t="s">
        <v>683</v>
      </c>
      <c r="V4506" s="114" t="s">
        <v>4761</v>
      </c>
      <c r="W4506">
        <v>323667</v>
      </c>
    </row>
    <row r="4507" spans="7:23" ht="12.75">
      <c r="G4507">
        <v>307486</v>
      </c>
      <c r="H4507" s="114" t="s">
        <v>4318</v>
      </c>
      <c r="I4507" s="114" t="s">
        <v>678</v>
      </c>
      <c r="L4507">
        <v>319785</v>
      </c>
      <c r="M4507" s="114" t="s">
        <v>4659</v>
      </c>
      <c r="N4507" s="114" t="s">
        <v>684</v>
      </c>
      <c r="V4507" s="114" t="s">
        <v>4373</v>
      </c>
      <c r="W4507">
        <v>307687</v>
      </c>
    </row>
    <row r="4508" spans="7:23" ht="12.75">
      <c r="G4508">
        <v>307487</v>
      </c>
      <c r="H4508" s="114" t="s">
        <v>4319</v>
      </c>
      <c r="I4508" s="114" t="s">
        <v>678</v>
      </c>
      <c r="L4508">
        <v>319790</v>
      </c>
      <c r="M4508" s="114" t="s">
        <v>4657</v>
      </c>
      <c r="N4508" s="114" t="s">
        <v>681</v>
      </c>
      <c r="V4508" s="114" t="s">
        <v>4374</v>
      </c>
      <c r="W4508">
        <v>307688</v>
      </c>
    </row>
    <row r="4509" spans="7:23" ht="12.75">
      <c r="G4509">
        <v>416676</v>
      </c>
      <c r="H4509" s="114" t="s">
        <v>5409</v>
      </c>
      <c r="I4509" s="114" t="s">
        <v>678</v>
      </c>
      <c r="L4509">
        <v>319791</v>
      </c>
      <c r="M4509" s="114" t="s">
        <v>4657</v>
      </c>
      <c r="N4509" s="114" t="s">
        <v>682</v>
      </c>
      <c r="V4509" s="114" t="s">
        <v>4375</v>
      </c>
      <c r="W4509">
        <v>307689</v>
      </c>
    </row>
    <row r="4510" spans="7:23" ht="12.75">
      <c r="G4510">
        <v>307488</v>
      </c>
      <c r="H4510" s="114" t="s">
        <v>4320</v>
      </c>
      <c r="I4510" s="114" t="s">
        <v>678</v>
      </c>
      <c r="L4510">
        <v>319792</v>
      </c>
      <c r="M4510" s="114" t="s">
        <v>4657</v>
      </c>
      <c r="N4510" s="114" t="s">
        <v>683</v>
      </c>
      <c r="V4510" s="114" t="s">
        <v>4376</v>
      </c>
      <c r="W4510">
        <v>307690</v>
      </c>
    </row>
    <row r="4511" spans="7:23" ht="12.75">
      <c r="G4511">
        <v>307489</v>
      </c>
      <c r="H4511" s="114" t="s">
        <v>4321</v>
      </c>
      <c r="I4511" s="114" t="s">
        <v>678</v>
      </c>
      <c r="L4511">
        <v>319793</v>
      </c>
      <c r="M4511" s="114" t="s">
        <v>4657</v>
      </c>
      <c r="N4511" s="114" t="s">
        <v>684</v>
      </c>
      <c r="V4511" s="114" t="s">
        <v>4377</v>
      </c>
      <c r="W4511">
        <v>307691</v>
      </c>
    </row>
    <row r="4512" spans="7:23" ht="12.75">
      <c r="G4512">
        <v>307490</v>
      </c>
      <c r="H4512" s="114" t="s">
        <v>4322</v>
      </c>
      <c r="I4512" s="114" t="s">
        <v>678</v>
      </c>
      <c r="L4512">
        <v>319795</v>
      </c>
      <c r="M4512" s="114" t="s">
        <v>4690</v>
      </c>
      <c r="N4512" s="114" t="s">
        <v>682</v>
      </c>
      <c r="V4512" s="114" t="s">
        <v>4378</v>
      </c>
      <c r="W4512">
        <v>307692</v>
      </c>
    </row>
    <row r="4513" spans="7:23" ht="12.75">
      <c r="G4513">
        <v>307491</v>
      </c>
      <c r="H4513" s="114" t="s">
        <v>4323</v>
      </c>
      <c r="I4513" s="114" t="s">
        <v>678</v>
      </c>
      <c r="L4513">
        <v>319798</v>
      </c>
      <c r="M4513" s="114" t="s">
        <v>4656</v>
      </c>
      <c r="N4513" s="114" t="s">
        <v>681</v>
      </c>
      <c r="V4513" s="114" t="s">
        <v>4762</v>
      </c>
      <c r="W4513">
        <v>338471</v>
      </c>
    </row>
    <row r="4514" spans="7:23" ht="12.75">
      <c r="G4514">
        <v>307492</v>
      </c>
      <c r="H4514" s="114" t="s">
        <v>4324</v>
      </c>
      <c r="I4514" s="114" t="s">
        <v>678</v>
      </c>
      <c r="L4514">
        <v>319799</v>
      </c>
      <c r="M4514" s="114" t="s">
        <v>4656</v>
      </c>
      <c r="N4514" s="114" t="s">
        <v>682</v>
      </c>
      <c r="V4514" s="114" t="s">
        <v>4379</v>
      </c>
      <c r="W4514">
        <v>307693</v>
      </c>
    </row>
    <row r="4515" spans="7:23" ht="12.75">
      <c r="G4515">
        <v>307496</v>
      </c>
      <c r="H4515" s="114" t="s">
        <v>4325</v>
      </c>
      <c r="I4515" s="114" t="s">
        <v>678</v>
      </c>
      <c r="L4515">
        <v>319800</v>
      </c>
      <c r="M4515" s="114" t="s">
        <v>4656</v>
      </c>
      <c r="N4515" s="114" t="s">
        <v>683</v>
      </c>
      <c r="V4515" s="114" t="s">
        <v>4380</v>
      </c>
      <c r="W4515">
        <v>307694</v>
      </c>
    </row>
    <row r="4516" spans="7:23" ht="12.75">
      <c r="G4516">
        <v>307497</v>
      </c>
      <c r="H4516" s="114" t="s">
        <v>4326</v>
      </c>
      <c r="I4516" s="114" t="s">
        <v>678</v>
      </c>
      <c r="L4516">
        <v>319801</v>
      </c>
      <c r="M4516" s="114" t="s">
        <v>4656</v>
      </c>
      <c r="N4516" s="114" t="s">
        <v>684</v>
      </c>
      <c r="V4516" s="114" t="s">
        <v>4381</v>
      </c>
      <c r="W4516">
        <v>307695</v>
      </c>
    </row>
    <row r="4517" spans="7:23" ht="12.75">
      <c r="G4517">
        <v>312667</v>
      </c>
      <c r="H4517" s="114" t="s">
        <v>4327</v>
      </c>
      <c r="I4517" s="114" t="s">
        <v>678</v>
      </c>
      <c r="L4517">
        <v>319803</v>
      </c>
      <c r="M4517" s="114" t="s">
        <v>4689</v>
      </c>
      <c r="N4517" s="114" t="s">
        <v>682</v>
      </c>
      <c r="V4517" s="114" t="s">
        <v>4382</v>
      </c>
      <c r="W4517">
        <v>307696</v>
      </c>
    </row>
    <row r="4518" spans="7:23" ht="12.75">
      <c r="G4518">
        <v>307498</v>
      </c>
      <c r="H4518" s="114" t="s">
        <v>4328</v>
      </c>
      <c r="I4518" s="114" t="s">
        <v>678</v>
      </c>
      <c r="L4518">
        <v>319806</v>
      </c>
      <c r="M4518" s="114" t="s">
        <v>4655</v>
      </c>
      <c r="N4518" s="114" t="s">
        <v>681</v>
      </c>
      <c r="V4518" s="114" t="s">
        <v>4383</v>
      </c>
      <c r="W4518">
        <v>307697</v>
      </c>
    </row>
    <row r="4519" spans="7:23" ht="12.75">
      <c r="G4519">
        <v>307499</v>
      </c>
      <c r="H4519" s="114" t="s">
        <v>4329</v>
      </c>
      <c r="I4519" s="114" t="s">
        <v>678</v>
      </c>
      <c r="L4519">
        <v>319807</v>
      </c>
      <c r="M4519" s="114" t="s">
        <v>4655</v>
      </c>
      <c r="N4519" s="114" t="s">
        <v>682</v>
      </c>
      <c r="V4519" s="114" t="s">
        <v>4384</v>
      </c>
      <c r="W4519">
        <v>307698</v>
      </c>
    </row>
    <row r="4520" spans="7:23" ht="12.75">
      <c r="G4520">
        <v>307500</v>
      </c>
      <c r="H4520" s="114" t="s">
        <v>4330</v>
      </c>
      <c r="I4520" s="114" t="s">
        <v>678</v>
      </c>
      <c r="L4520">
        <v>319808</v>
      </c>
      <c r="M4520" s="114" t="s">
        <v>4655</v>
      </c>
      <c r="N4520" s="114" t="s">
        <v>683</v>
      </c>
      <c r="V4520" s="114" t="s">
        <v>4385</v>
      </c>
      <c r="W4520">
        <v>307699</v>
      </c>
    </row>
    <row r="4521" spans="7:23" ht="12.75">
      <c r="G4521">
        <v>421666</v>
      </c>
      <c r="H4521" s="114" t="s">
        <v>5410</v>
      </c>
      <c r="I4521" s="114" t="s">
        <v>678</v>
      </c>
      <c r="L4521">
        <v>319809</v>
      </c>
      <c r="M4521" s="114" t="s">
        <v>4655</v>
      </c>
      <c r="N4521" s="114" t="s">
        <v>684</v>
      </c>
      <c r="V4521" s="114" t="s">
        <v>4386</v>
      </c>
      <c r="W4521">
        <v>307700</v>
      </c>
    </row>
    <row r="4522" spans="7:23" ht="12.75">
      <c r="G4522">
        <v>312668</v>
      </c>
      <c r="H4522" s="114" t="s">
        <v>4331</v>
      </c>
      <c r="I4522" s="114" t="s">
        <v>678</v>
      </c>
      <c r="L4522">
        <v>319811</v>
      </c>
      <c r="M4522" s="114" t="s">
        <v>4688</v>
      </c>
      <c r="N4522" s="114" t="s">
        <v>682</v>
      </c>
      <c r="V4522" s="114" t="s">
        <v>4387</v>
      </c>
      <c r="W4522">
        <v>307701</v>
      </c>
    </row>
    <row r="4523" spans="7:23" ht="12.75">
      <c r="G4523">
        <v>402666</v>
      </c>
      <c r="H4523" s="114" t="s">
        <v>5411</v>
      </c>
      <c r="I4523" s="114" t="s">
        <v>678</v>
      </c>
      <c r="L4523">
        <v>319814</v>
      </c>
      <c r="M4523" s="114" t="s">
        <v>4654</v>
      </c>
      <c r="N4523" s="114" t="s">
        <v>681</v>
      </c>
      <c r="V4523" s="114" t="s">
        <v>4388</v>
      </c>
      <c r="W4523">
        <v>307702</v>
      </c>
    </row>
    <row r="4524" spans="7:23" ht="12.75">
      <c r="G4524">
        <v>307501</v>
      </c>
      <c r="H4524" s="114" t="s">
        <v>4332</v>
      </c>
      <c r="I4524" s="114" t="s">
        <v>678</v>
      </c>
      <c r="L4524">
        <v>319815</v>
      </c>
      <c r="M4524" s="114" t="s">
        <v>4654</v>
      </c>
      <c r="N4524" s="114" t="s">
        <v>682</v>
      </c>
      <c r="V4524" s="114" t="s">
        <v>4389</v>
      </c>
      <c r="W4524">
        <v>312670</v>
      </c>
    </row>
    <row r="4525" spans="7:23" ht="12.75">
      <c r="G4525">
        <v>307502</v>
      </c>
      <c r="H4525" s="114" t="s">
        <v>4333</v>
      </c>
      <c r="I4525" s="114" t="s">
        <v>678</v>
      </c>
      <c r="L4525">
        <v>319816</v>
      </c>
      <c r="M4525" s="114" t="s">
        <v>4654</v>
      </c>
      <c r="N4525" s="114" t="s">
        <v>683</v>
      </c>
      <c r="V4525" s="114" t="s">
        <v>4763</v>
      </c>
      <c r="W4525">
        <v>312675</v>
      </c>
    </row>
    <row r="4526" spans="7:23" ht="12.75">
      <c r="G4526">
        <v>307503</v>
      </c>
      <c r="H4526" s="114" t="s">
        <v>4334</v>
      </c>
      <c r="I4526" s="114" t="s">
        <v>678</v>
      </c>
      <c r="L4526">
        <v>319817</v>
      </c>
      <c r="M4526" s="114" t="s">
        <v>4654</v>
      </c>
      <c r="N4526" s="114" t="s">
        <v>684</v>
      </c>
      <c r="V4526" s="114" t="s">
        <v>4390</v>
      </c>
      <c r="W4526">
        <v>312676</v>
      </c>
    </row>
    <row r="4527" spans="7:23" ht="12.75">
      <c r="G4527">
        <v>307504</v>
      </c>
      <c r="H4527" s="114" t="s">
        <v>4335</v>
      </c>
      <c r="I4527" s="114" t="s">
        <v>678</v>
      </c>
      <c r="L4527">
        <v>319819</v>
      </c>
      <c r="M4527" s="114" t="s">
        <v>4687</v>
      </c>
      <c r="N4527" s="114" t="s">
        <v>682</v>
      </c>
      <c r="V4527" s="114" t="s">
        <v>5419</v>
      </c>
      <c r="W4527">
        <v>401466</v>
      </c>
    </row>
    <row r="4528" spans="7:23" ht="12.75">
      <c r="G4528">
        <v>307505</v>
      </c>
      <c r="H4528" s="114" t="s">
        <v>4336</v>
      </c>
      <c r="I4528" s="114" t="s">
        <v>678</v>
      </c>
      <c r="L4528">
        <v>319822</v>
      </c>
      <c r="M4528" s="114" t="s">
        <v>4653</v>
      </c>
      <c r="N4528" s="114" t="s">
        <v>681</v>
      </c>
      <c r="V4528" s="114" t="s">
        <v>5420</v>
      </c>
      <c r="W4528">
        <v>401467</v>
      </c>
    </row>
    <row r="4529" spans="7:23" ht="12.75">
      <c r="G4529">
        <v>307506</v>
      </c>
      <c r="H4529" s="114" t="s">
        <v>4337</v>
      </c>
      <c r="I4529" s="114" t="s">
        <v>678</v>
      </c>
      <c r="L4529">
        <v>319823</v>
      </c>
      <c r="M4529" s="114" t="s">
        <v>4653</v>
      </c>
      <c r="N4529" s="114" t="s">
        <v>682</v>
      </c>
      <c r="V4529" s="114" t="s">
        <v>5421</v>
      </c>
      <c r="W4529">
        <v>307703</v>
      </c>
    </row>
    <row r="4530" spans="7:23" ht="12.75">
      <c r="G4530">
        <v>307507</v>
      </c>
      <c r="H4530" s="114" t="s">
        <v>4338</v>
      </c>
      <c r="I4530" s="114" t="s">
        <v>678</v>
      </c>
      <c r="L4530">
        <v>319824</v>
      </c>
      <c r="M4530" s="114" t="s">
        <v>4653</v>
      </c>
      <c r="N4530" s="114" t="s">
        <v>683</v>
      </c>
      <c r="V4530" s="114" t="s">
        <v>5422</v>
      </c>
      <c r="W4530">
        <v>403666</v>
      </c>
    </row>
    <row r="4531" spans="7:23" ht="12.75">
      <c r="G4531">
        <v>307508</v>
      </c>
      <c r="H4531" s="114" t="s">
        <v>4339</v>
      </c>
      <c r="I4531" s="114" t="s">
        <v>678</v>
      </c>
      <c r="L4531">
        <v>319825</v>
      </c>
      <c r="M4531" s="114" t="s">
        <v>4653</v>
      </c>
      <c r="N4531" s="114" t="s">
        <v>684</v>
      </c>
      <c r="V4531" s="114" t="s">
        <v>4391</v>
      </c>
      <c r="W4531">
        <v>307704</v>
      </c>
    </row>
    <row r="4532" spans="7:23" ht="12.75">
      <c r="G4532">
        <v>307509</v>
      </c>
      <c r="H4532" s="114" t="s">
        <v>4340</v>
      </c>
      <c r="I4532" s="114" t="s">
        <v>678</v>
      </c>
      <c r="L4532">
        <v>319827</v>
      </c>
      <c r="M4532" s="114" t="s">
        <v>4686</v>
      </c>
      <c r="N4532" s="114" t="s">
        <v>682</v>
      </c>
      <c r="V4532" s="114" t="s">
        <v>4392</v>
      </c>
      <c r="W4532">
        <v>307705</v>
      </c>
    </row>
    <row r="4533" spans="7:23" ht="12.75">
      <c r="G4533">
        <v>307510</v>
      </c>
      <c r="H4533" s="114" t="s">
        <v>4341</v>
      </c>
      <c r="I4533" s="114" t="s">
        <v>678</v>
      </c>
      <c r="L4533">
        <v>319830</v>
      </c>
      <c r="M4533" s="114" t="s">
        <v>4652</v>
      </c>
      <c r="N4533" s="114" t="s">
        <v>681</v>
      </c>
      <c r="V4533" s="114" t="s">
        <v>5423</v>
      </c>
      <c r="W4533">
        <v>417466</v>
      </c>
    </row>
    <row r="4534" spans="7:23" ht="12.75">
      <c r="G4534">
        <v>307511</v>
      </c>
      <c r="H4534" s="114" t="s">
        <v>4342</v>
      </c>
      <c r="I4534" s="114" t="s">
        <v>678</v>
      </c>
      <c r="L4534">
        <v>319831</v>
      </c>
      <c r="M4534" s="114" t="s">
        <v>4652</v>
      </c>
      <c r="N4534" s="114" t="s">
        <v>682</v>
      </c>
      <c r="V4534" s="114" t="s">
        <v>4393</v>
      </c>
      <c r="W4534">
        <v>307706</v>
      </c>
    </row>
    <row r="4535" spans="7:23" ht="12.75">
      <c r="G4535">
        <v>307512</v>
      </c>
      <c r="H4535" s="114" t="s">
        <v>4343</v>
      </c>
      <c r="I4535" s="114" t="s">
        <v>678</v>
      </c>
      <c r="L4535">
        <v>319832</v>
      </c>
      <c r="M4535" s="114" t="s">
        <v>4652</v>
      </c>
      <c r="N4535" s="114" t="s">
        <v>683</v>
      </c>
      <c r="V4535" s="114" t="s">
        <v>4394</v>
      </c>
      <c r="W4535">
        <v>307707</v>
      </c>
    </row>
    <row r="4536" spans="7:23" ht="12.75">
      <c r="G4536">
        <v>307513</v>
      </c>
      <c r="H4536" s="114" t="s">
        <v>4344</v>
      </c>
      <c r="I4536" s="114" t="s">
        <v>678</v>
      </c>
      <c r="L4536">
        <v>319833</v>
      </c>
      <c r="M4536" s="114" t="s">
        <v>4652</v>
      </c>
      <c r="N4536" s="114" t="s">
        <v>684</v>
      </c>
      <c r="V4536" s="114" t="s">
        <v>4395</v>
      </c>
      <c r="W4536">
        <v>312671</v>
      </c>
    </row>
    <row r="4537" spans="7:23" ht="12.75">
      <c r="G4537">
        <v>307514</v>
      </c>
      <c r="H4537" s="114" t="s">
        <v>4345</v>
      </c>
      <c r="I4537" s="114" t="s">
        <v>678</v>
      </c>
      <c r="L4537">
        <v>319835</v>
      </c>
      <c r="M4537" s="114" t="s">
        <v>4685</v>
      </c>
      <c r="N4537" s="114" t="s">
        <v>682</v>
      </c>
      <c r="V4537" s="114" t="s">
        <v>4396</v>
      </c>
      <c r="W4537">
        <v>307708</v>
      </c>
    </row>
    <row r="4538" spans="7:23" ht="12.75">
      <c r="G4538">
        <v>409294</v>
      </c>
      <c r="H4538" s="114" t="s">
        <v>5412</v>
      </c>
      <c r="I4538" s="114" t="s">
        <v>678</v>
      </c>
      <c r="L4538">
        <v>319838</v>
      </c>
      <c r="M4538" s="114" t="s">
        <v>4651</v>
      </c>
      <c r="N4538" s="114" t="s">
        <v>681</v>
      </c>
      <c r="V4538" s="114" t="s">
        <v>4397</v>
      </c>
      <c r="W4538">
        <v>307709</v>
      </c>
    </row>
    <row r="4539" spans="7:23" ht="12.75">
      <c r="G4539">
        <v>307515</v>
      </c>
      <c r="H4539" s="114" t="s">
        <v>4346</v>
      </c>
      <c r="I4539" s="114" t="s">
        <v>678</v>
      </c>
      <c r="L4539">
        <v>319839</v>
      </c>
      <c r="M4539" s="114" t="s">
        <v>4651</v>
      </c>
      <c r="N4539" s="114" t="s">
        <v>682</v>
      </c>
      <c r="V4539" s="114" t="s">
        <v>4398</v>
      </c>
      <c r="W4539">
        <v>307710</v>
      </c>
    </row>
    <row r="4540" spans="7:23" ht="12.75">
      <c r="G4540">
        <v>307516</v>
      </c>
      <c r="H4540" s="114" t="s">
        <v>4347</v>
      </c>
      <c r="I4540" s="114" t="s">
        <v>678</v>
      </c>
      <c r="L4540">
        <v>319840</v>
      </c>
      <c r="M4540" s="114" t="s">
        <v>4651</v>
      </c>
      <c r="N4540" s="114" t="s">
        <v>683</v>
      </c>
      <c r="V4540" s="114" t="s">
        <v>5424</v>
      </c>
      <c r="W4540">
        <v>363484</v>
      </c>
    </row>
    <row r="4541" spans="7:23" ht="12.75">
      <c r="G4541">
        <v>307517</v>
      </c>
      <c r="H4541" s="114" t="s">
        <v>4348</v>
      </c>
      <c r="I4541" s="114" t="s">
        <v>678</v>
      </c>
      <c r="L4541">
        <v>319841</v>
      </c>
      <c r="M4541" s="114" t="s">
        <v>4651</v>
      </c>
      <c r="N4541" s="114" t="s">
        <v>684</v>
      </c>
      <c r="V4541" s="114" t="s">
        <v>4764</v>
      </c>
      <c r="W4541">
        <v>323680</v>
      </c>
    </row>
    <row r="4542" spans="7:23" ht="12.75">
      <c r="G4542">
        <v>409295</v>
      </c>
      <c r="H4542" s="114" t="s">
        <v>5413</v>
      </c>
      <c r="I4542" s="114" t="s">
        <v>678</v>
      </c>
      <c r="L4542">
        <v>319843</v>
      </c>
      <c r="M4542" s="114" t="s">
        <v>4684</v>
      </c>
      <c r="N4542" s="114" t="s">
        <v>682</v>
      </c>
      <c r="V4542" s="114" t="s">
        <v>4399</v>
      </c>
      <c r="W4542">
        <v>312672</v>
      </c>
    </row>
    <row r="4543" spans="7:23" ht="12.75">
      <c r="G4543">
        <v>307518</v>
      </c>
      <c r="H4543" s="114" t="s">
        <v>4349</v>
      </c>
      <c r="I4543" s="114" t="s">
        <v>678</v>
      </c>
      <c r="L4543">
        <v>320666</v>
      </c>
      <c r="M4543" s="114" t="s">
        <v>3956</v>
      </c>
      <c r="N4543" s="114" t="s">
        <v>4789</v>
      </c>
      <c r="V4543" s="114" t="s">
        <v>4858</v>
      </c>
      <c r="W4543">
        <v>349671</v>
      </c>
    </row>
    <row r="4544" spans="7:23" ht="12.75">
      <c r="G4544">
        <v>312666</v>
      </c>
      <c r="H4544" s="114" t="s">
        <v>4350</v>
      </c>
      <c r="I4544" s="114" t="s">
        <v>678</v>
      </c>
      <c r="L4544">
        <v>320675</v>
      </c>
      <c r="M4544" s="114" t="s">
        <v>3958</v>
      </c>
      <c r="N4544" s="114" t="s">
        <v>4789</v>
      </c>
      <c r="V4544" s="114" t="s">
        <v>4400</v>
      </c>
      <c r="W4544">
        <v>307711</v>
      </c>
    </row>
    <row r="4545" spans="7:23" ht="12.75">
      <c r="G4545">
        <v>307519</v>
      </c>
      <c r="H4545" s="114" t="s">
        <v>4351</v>
      </c>
      <c r="I4545" s="114" t="s">
        <v>678</v>
      </c>
      <c r="L4545">
        <v>320676</v>
      </c>
      <c r="M4545" s="114" t="s">
        <v>3960</v>
      </c>
      <c r="N4545" s="114" t="s">
        <v>4789</v>
      </c>
      <c r="V4545" s="114" t="s">
        <v>5425</v>
      </c>
      <c r="W4545">
        <v>363666</v>
      </c>
    </row>
    <row r="4546" spans="7:23" ht="12.75">
      <c r="G4546">
        <v>307520</v>
      </c>
      <c r="H4546" s="114" t="s">
        <v>4352</v>
      </c>
      <c r="I4546" s="114" t="s">
        <v>678</v>
      </c>
      <c r="L4546">
        <v>320677</v>
      </c>
      <c r="M4546" s="114" t="s">
        <v>3962</v>
      </c>
      <c r="N4546" s="114" t="s">
        <v>4789</v>
      </c>
      <c r="V4546" s="114" t="s">
        <v>5426</v>
      </c>
      <c r="W4546">
        <v>417066</v>
      </c>
    </row>
    <row r="4547" spans="7:23" ht="12.75">
      <c r="G4547">
        <v>307493</v>
      </c>
      <c r="H4547" s="114" t="s">
        <v>4353</v>
      </c>
      <c r="I4547" s="114" t="s">
        <v>678</v>
      </c>
      <c r="L4547">
        <v>320678</v>
      </c>
      <c r="M4547" s="114" t="s">
        <v>3964</v>
      </c>
      <c r="N4547" s="114" t="s">
        <v>4789</v>
      </c>
      <c r="V4547" s="114" t="s">
        <v>4401</v>
      </c>
      <c r="W4547">
        <v>307712</v>
      </c>
    </row>
    <row r="4548" spans="7:23" ht="12.75">
      <c r="G4548">
        <v>307668</v>
      </c>
      <c r="H4548" s="114" t="s">
        <v>4354</v>
      </c>
      <c r="I4548" s="114" t="s">
        <v>678</v>
      </c>
      <c r="L4548">
        <v>320680</v>
      </c>
      <c r="M4548" s="114" t="s">
        <v>3968</v>
      </c>
      <c r="N4548" s="114" t="s">
        <v>4789</v>
      </c>
      <c r="V4548" s="114" t="s">
        <v>4402</v>
      </c>
      <c r="W4548">
        <v>307713</v>
      </c>
    </row>
    <row r="4549" spans="7:23" ht="12.75">
      <c r="G4549">
        <v>307669</v>
      </c>
      <c r="H4549" s="114" t="s">
        <v>4355</v>
      </c>
      <c r="I4549" s="114" t="s">
        <v>678</v>
      </c>
      <c r="L4549">
        <v>320681</v>
      </c>
      <c r="M4549" s="114" t="s">
        <v>3970</v>
      </c>
      <c r="N4549" s="114" t="s">
        <v>4789</v>
      </c>
      <c r="V4549" s="114" t="s">
        <v>4403</v>
      </c>
      <c r="W4549">
        <v>307714</v>
      </c>
    </row>
    <row r="4550" spans="7:23" ht="12.75">
      <c r="G4550">
        <v>307670</v>
      </c>
      <c r="H4550" s="114" t="s">
        <v>4356</v>
      </c>
      <c r="I4550" s="114" t="s">
        <v>678</v>
      </c>
      <c r="L4550">
        <v>320682</v>
      </c>
      <c r="M4550" s="114" t="s">
        <v>3972</v>
      </c>
      <c r="N4550" s="114" t="s">
        <v>4789</v>
      </c>
      <c r="V4550" s="114" t="s">
        <v>4404</v>
      </c>
      <c r="W4550">
        <v>307715</v>
      </c>
    </row>
    <row r="4551" spans="7:23" ht="12.75">
      <c r="G4551">
        <v>307671</v>
      </c>
      <c r="H4551" s="114" t="s">
        <v>4357</v>
      </c>
      <c r="I4551" s="114" t="s">
        <v>678</v>
      </c>
      <c r="L4551">
        <v>320683</v>
      </c>
      <c r="M4551" s="114" t="s">
        <v>3974</v>
      </c>
      <c r="N4551" s="114" t="s">
        <v>4789</v>
      </c>
      <c r="V4551" s="114" t="s">
        <v>4405</v>
      </c>
      <c r="W4551">
        <v>307716</v>
      </c>
    </row>
    <row r="4552" spans="7:23" ht="12.75">
      <c r="G4552">
        <v>307672</v>
      </c>
      <c r="H4552" s="114" t="s">
        <v>4358</v>
      </c>
      <c r="I4552" s="114" t="s">
        <v>678</v>
      </c>
      <c r="L4552">
        <v>320684</v>
      </c>
      <c r="M4552" s="114" t="s">
        <v>3978</v>
      </c>
      <c r="N4552" s="114" t="s">
        <v>4789</v>
      </c>
      <c r="V4552" s="114" t="s">
        <v>5427</v>
      </c>
      <c r="W4552">
        <v>420085</v>
      </c>
    </row>
    <row r="4553" spans="7:23" ht="12.75">
      <c r="G4553">
        <v>307673</v>
      </c>
      <c r="H4553" s="114" t="s">
        <v>4359</v>
      </c>
      <c r="I4553" s="114" t="s">
        <v>678</v>
      </c>
      <c r="L4553">
        <v>320685</v>
      </c>
      <c r="M4553" s="114" t="s">
        <v>3980</v>
      </c>
      <c r="N4553" s="114" t="s">
        <v>4789</v>
      </c>
      <c r="V4553" s="114" t="s">
        <v>4406</v>
      </c>
      <c r="W4553">
        <v>307717</v>
      </c>
    </row>
    <row r="4554" spans="7:23" ht="12.75">
      <c r="G4554">
        <v>307674</v>
      </c>
      <c r="H4554" s="114" t="s">
        <v>4360</v>
      </c>
      <c r="I4554" s="114" t="s">
        <v>678</v>
      </c>
      <c r="L4554">
        <v>320686</v>
      </c>
      <c r="M4554" s="114" t="s">
        <v>3981</v>
      </c>
      <c r="N4554" s="114" t="s">
        <v>4789</v>
      </c>
      <c r="V4554" s="114" t="s">
        <v>4407</v>
      </c>
      <c r="W4554">
        <v>307722</v>
      </c>
    </row>
    <row r="4555" spans="7:23" ht="12.75">
      <c r="G4555">
        <v>307675</v>
      </c>
      <c r="H4555" s="114" t="s">
        <v>4361</v>
      </c>
      <c r="I4555" s="114" t="s">
        <v>678</v>
      </c>
      <c r="L4555">
        <v>320687</v>
      </c>
      <c r="M4555" s="114" t="s">
        <v>3982</v>
      </c>
      <c r="N4555" s="114" t="s">
        <v>4789</v>
      </c>
      <c r="V4555" s="114" t="s">
        <v>5428</v>
      </c>
      <c r="W4555">
        <v>400067</v>
      </c>
    </row>
    <row r="4556" spans="7:23" ht="12.75">
      <c r="G4556">
        <v>420271</v>
      </c>
      <c r="H4556" s="114" t="s">
        <v>5414</v>
      </c>
      <c r="I4556" s="114" t="s">
        <v>678</v>
      </c>
      <c r="L4556">
        <v>320688</v>
      </c>
      <c r="M4556" s="114" t="s">
        <v>3983</v>
      </c>
      <c r="N4556" s="114" t="s">
        <v>4789</v>
      </c>
      <c r="V4556" s="114" t="s">
        <v>4408</v>
      </c>
      <c r="W4556">
        <v>307723</v>
      </c>
    </row>
    <row r="4557" spans="7:23" ht="12.75">
      <c r="G4557">
        <v>307676</v>
      </c>
      <c r="H4557" s="114" t="s">
        <v>4362</v>
      </c>
      <c r="I4557" s="114" t="s">
        <v>678</v>
      </c>
      <c r="L4557">
        <v>320689</v>
      </c>
      <c r="M4557" s="114" t="s">
        <v>3984</v>
      </c>
      <c r="N4557" s="114" t="s">
        <v>4789</v>
      </c>
      <c r="V4557" s="114" t="s">
        <v>5429</v>
      </c>
      <c r="W4557">
        <v>312677</v>
      </c>
    </row>
    <row r="4558" spans="7:23" ht="12.75">
      <c r="G4558">
        <v>307721</v>
      </c>
      <c r="H4558" s="114" t="s">
        <v>4363</v>
      </c>
      <c r="I4558" s="114" t="s">
        <v>678</v>
      </c>
      <c r="L4558">
        <v>320866</v>
      </c>
      <c r="M4558" s="114" t="s">
        <v>3966</v>
      </c>
      <c r="N4558" s="114" t="s">
        <v>4789</v>
      </c>
      <c r="V4558" s="114" t="s">
        <v>4765</v>
      </c>
      <c r="W4558">
        <v>323681</v>
      </c>
    </row>
    <row r="4559" spans="7:23" ht="12.75">
      <c r="G4559">
        <v>307677</v>
      </c>
      <c r="H4559" s="114" t="s">
        <v>4364</v>
      </c>
      <c r="I4559" s="114" t="s">
        <v>678</v>
      </c>
      <c r="L4559">
        <v>320867</v>
      </c>
      <c r="M4559" s="114" t="s">
        <v>3976</v>
      </c>
      <c r="N4559" s="114" t="s">
        <v>4789</v>
      </c>
      <c r="V4559" s="114" t="s">
        <v>4409</v>
      </c>
      <c r="W4559">
        <v>307724</v>
      </c>
    </row>
    <row r="4560" spans="7:23" ht="12.75">
      <c r="G4560">
        <v>307678</v>
      </c>
      <c r="H4560" s="114" t="s">
        <v>4365</v>
      </c>
      <c r="I4560" s="114" t="s">
        <v>678</v>
      </c>
      <c r="L4560">
        <v>321068</v>
      </c>
      <c r="M4560" s="114" t="s">
        <v>2266</v>
      </c>
      <c r="N4560" s="114" t="s">
        <v>660</v>
      </c>
      <c r="V4560" s="114" t="s">
        <v>5430</v>
      </c>
      <c r="W4560">
        <v>404267</v>
      </c>
    </row>
    <row r="4561" spans="7:23" ht="12.75">
      <c r="G4561">
        <v>340866</v>
      </c>
      <c r="H4561" s="114" t="s">
        <v>4857</v>
      </c>
      <c r="I4561" s="114" t="s">
        <v>678</v>
      </c>
      <c r="L4561">
        <v>321070</v>
      </c>
      <c r="M4561" s="114" t="s">
        <v>2268</v>
      </c>
      <c r="N4561" s="114" t="s">
        <v>660</v>
      </c>
      <c r="V4561" s="114" t="s">
        <v>4410</v>
      </c>
      <c r="W4561">
        <v>307725</v>
      </c>
    </row>
    <row r="4562" spans="7:23" ht="12.75">
      <c r="G4562">
        <v>307679</v>
      </c>
      <c r="H4562" s="114" t="s">
        <v>5415</v>
      </c>
      <c r="I4562" s="114" t="s">
        <v>678</v>
      </c>
      <c r="L4562">
        <v>321266</v>
      </c>
      <c r="M4562" s="114" t="s">
        <v>2270</v>
      </c>
      <c r="N4562" s="114" t="s">
        <v>660</v>
      </c>
      <c r="V4562" s="114" t="s">
        <v>4411</v>
      </c>
      <c r="W4562">
        <v>312673</v>
      </c>
    </row>
    <row r="4563" spans="7:23" ht="12.75">
      <c r="G4563">
        <v>307680</v>
      </c>
      <c r="H4563" s="114" t="s">
        <v>5416</v>
      </c>
      <c r="I4563" s="114" t="s">
        <v>678</v>
      </c>
      <c r="L4563">
        <v>321267</v>
      </c>
      <c r="M4563" s="114" t="s">
        <v>2273</v>
      </c>
      <c r="N4563" s="114" t="s">
        <v>660</v>
      </c>
      <c r="V4563" s="114" t="s">
        <v>4412</v>
      </c>
      <c r="W4563">
        <v>307726</v>
      </c>
    </row>
    <row r="4564" spans="7:23" ht="12.75">
      <c r="G4564">
        <v>323666</v>
      </c>
      <c r="H4564" s="114" t="s">
        <v>4760</v>
      </c>
      <c r="I4564" s="114" t="s">
        <v>678</v>
      </c>
      <c r="L4564">
        <v>321272</v>
      </c>
      <c r="M4564" s="114" t="s">
        <v>2267</v>
      </c>
      <c r="N4564" s="114" t="s">
        <v>660</v>
      </c>
      <c r="V4564" s="114" t="s">
        <v>5431</v>
      </c>
      <c r="W4564">
        <v>417266</v>
      </c>
    </row>
    <row r="4565" spans="7:23" ht="12.75">
      <c r="G4565">
        <v>307681</v>
      </c>
      <c r="H4565" s="114" t="s">
        <v>4366</v>
      </c>
      <c r="I4565" s="114" t="s">
        <v>678</v>
      </c>
      <c r="L4565">
        <v>321273</v>
      </c>
      <c r="M4565" s="114" t="s">
        <v>2269</v>
      </c>
      <c r="N4565" s="114" t="s">
        <v>660</v>
      </c>
      <c r="V4565" s="114" t="s">
        <v>4766</v>
      </c>
      <c r="W4565">
        <v>323682</v>
      </c>
    </row>
    <row r="4566" spans="7:23" ht="12.75">
      <c r="G4566">
        <v>404268</v>
      </c>
      <c r="H4566" s="114" t="s">
        <v>5417</v>
      </c>
      <c r="I4566" s="114" t="s">
        <v>678</v>
      </c>
      <c r="L4566">
        <v>321466</v>
      </c>
      <c r="M4566" s="114" t="s">
        <v>2271</v>
      </c>
      <c r="N4566" s="114" t="s">
        <v>660</v>
      </c>
      <c r="V4566" s="114" t="s">
        <v>4413</v>
      </c>
      <c r="W4566">
        <v>312674</v>
      </c>
    </row>
    <row r="4567" spans="7:23" ht="12.75">
      <c r="G4567">
        <v>404269</v>
      </c>
      <c r="H4567" s="114" t="s">
        <v>5418</v>
      </c>
      <c r="I4567" s="114" t="s">
        <v>678</v>
      </c>
      <c r="L4567">
        <v>321667</v>
      </c>
      <c r="M4567" s="114" t="s">
        <v>2272</v>
      </c>
      <c r="N4567" s="114" t="s">
        <v>660</v>
      </c>
      <c r="V4567" s="114" t="s">
        <v>4414</v>
      </c>
      <c r="W4567">
        <v>307718</v>
      </c>
    </row>
    <row r="4568" spans="7:23" ht="12.75">
      <c r="G4568">
        <v>307682</v>
      </c>
      <c r="H4568" s="114" t="s">
        <v>4367</v>
      </c>
      <c r="I4568" s="114" t="s">
        <v>678</v>
      </c>
      <c r="L4568">
        <v>321866</v>
      </c>
      <c r="M4568" s="114" t="s">
        <v>2274</v>
      </c>
      <c r="N4568" s="114" t="s">
        <v>660</v>
      </c>
      <c r="V4568" s="114" t="s">
        <v>4415</v>
      </c>
      <c r="W4568">
        <v>307870</v>
      </c>
    </row>
    <row r="4569" spans="7:23" ht="12.75">
      <c r="G4569">
        <v>307683</v>
      </c>
      <c r="H4569" s="114" t="s">
        <v>4368</v>
      </c>
      <c r="I4569" s="114" t="s">
        <v>678</v>
      </c>
      <c r="L4569">
        <v>322068</v>
      </c>
      <c r="M4569" s="114" t="s">
        <v>2265</v>
      </c>
      <c r="N4569" s="114" t="s">
        <v>660</v>
      </c>
      <c r="V4569" s="114" t="s">
        <v>4416</v>
      </c>
      <c r="W4569">
        <v>307871</v>
      </c>
    </row>
    <row r="4570" spans="7:23" ht="12.75">
      <c r="G4570">
        <v>312669</v>
      </c>
      <c r="H4570" s="114" t="s">
        <v>4369</v>
      </c>
      <c r="I4570" s="114" t="s">
        <v>678</v>
      </c>
      <c r="L4570">
        <v>322069</v>
      </c>
      <c r="M4570" s="114" t="s">
        <v>2264</v>
      </c>
      <c r="N4570" s="114" t="s">
        <v>660</v>
      </c>
      <c r="V4570" s="114" t="s">
        <v>4417</v>
      </c>
      <c r="W4570">
        <v>312678</v>
      </c>
    </row>
    <row r="4571" spans="7:23" ht="12.75">
      <c r="G4571">
        <v>307684</v>
      </c>
      <c r="H4571" s="114" t="s">
        <v>4370</v>
      </c>
      <c r="I4571" s="114" t="s">
        <v>678</v>
      </c>
      <c r="L4571">
        <v>323066</v>
      </c>
      <c r="M4571" s="114" t="s">
        <v>4756</v>
      </c>
      <c r="N4571" s="114" t="s">
        <v>678</v>
      </c>
      <c r="V4571" s="114" t="s">
        <v>4418</v>
      </c>
      <c r="W4571">
        <v>307872</v>
      </c>
    </row>
    <row r="4572" spans="7:23" ht="12.75">
      <c r="G4572">
        <v>307685</v>
      </c>
      <c r="H4572" s="114" t="s">
        <v>4371</v>
      </c>
      <c r="I4572" s="114" t="s">
        <v>678</v>
      </c>
      <c r="L4572">
        <v>323666</v>
      </c>
      <c r="M4572" s="114" t="s">
        <v>4760</v>
      </c>
      <c r="N4572" s="114" t="s">
        <v>678</v>
      </c>
      <c r="V4572" s="114" t="s">
        <v>5432</v>
      </c>
      <c r="W4572">
        <v>362070</v>
      </c>
    </row>
    <row r="4573" spans="7:23" ht="12.75">
      <c r="G4573">
        <v>307686</v>
      </c>
      <c r="H4573" s="114" t="s">
        <v>4372</v>
      </c>
      <c r="I4573" s="114" t="s">
        <v>678</v>
      </c>
      <c r="L4573">
        <v>323667</v>
      </c>
      <c r="M4573" s="114" t="s">
        <v>4761</v>
      </c>
      <c r="N4573" s="114" t="s">
        <v>678</v>
      </c>
      <c r="V4573" s="114" t="s">
        <v>4419</v>
      </c>
      <c r="W4573">
        <v>307873</v>
      </c>
    </row>
    <row r="4574" spans="7:23" ht="12.75">
      <c r="G4574">
        <v>323667</v>
      </c>
      <c r="H4574" s="114" t="s">
        <v>4761</v>
      </c>
      <c r="I4574" s="114" t="s">
        <v>678</v>
      </c>
      <c r="L4574">
        <v>323668</v>
      </c>
      <c r="M4574" s="114" t="s">
        <v>4741</v>
      </c>
      <c r="N4574" s="114" t="s">
        <v>658</v>
      </c>
      <c r="V4574" s="114" t="s">
        <v>4420</v>
      </c>
      <c r="W4574">
        <v>307874</v>
      </c>
    </row>
    <row r="4575" spans="7:23" ht="12.75">
      <c r="G4575">
        <v>307687</v>
      </c>
      <c r="H4575" s="114" t="s">
        <v>4373</v>
      </c>
      <c r="I4575" s="114" t="s">
        <v>678</v>
      </c>
      <c r="L4575">
        <v>323671</v>
      </c>
      <c r="M4575" s="114" t="s">
        <v>4732</v>
      </c>
      <c r="N4575" s="114" t="s">
        <v>677</v>
      </c>
      <c r="V4575" s="114" t="s">
        <v>4421</v>
      </c>
      <c r="W4575">
        <v>307875</v>
      </c>
    </row>
    <row r="4576" spans="7:23" ht="12.75">
      <c r="G4576">
        <v>307688</v>
      </c>
      <c r="H4576" s="114" t="s">
        <v>4374</v>
      </c>
      <c r="I4576" s="114" t="s">
        <v>678</v>
      </c>
      <c r="L4576">
        <v>323673</v>
      </c>
      <c r="M4576" s="114" t="s">
        <v>4757</v>
      </c>
      <c r="N4576" s="114" t="s">
        <v>678</v>
      </c>
      <c r="V4576" s="114" t="s">
        <v>4422</v>
      </c>
      <c r="W4576">
        <v>307876</v>
      </c>
    </row>
    <row r="4577" spans="7:23" ht="12.75">
      <c r="G4577">
        <v>307689</v>
      </c>
      <c r="H4577" s="114" t="s">
        <v>4375</v>
      </c>
      <c r="I4577" s="114" t="s">
        <v>678</v>
      </c>
      <c r="L4577">
        <v>323674</v>
      </c>
      <c r="M4577" s="114" t="s">
        <v>4758</v>
      </c>
      <c r="N4577" s="114" t="s">
        <v>678</v>
      </c>
      <c r="V4577" s="114" t="s">
        <v>4423</v>
      </c>
      <c r="W4577">
        <v>307877</v>
      </c>
    </row>
    <row r="4578" spans="7:23" ht="12.75">
      <c r="G4578">
        <v>307690</v>
      </c>
      <c r="H4578" s="114" t="s">
        <v>4376</v>
      </c>
      <c r="I4578" s="114" t="s">
        <v>678</v>
      </c>
      <c r="L4578">
        <v>323678</v>
      </c>
      <c r="M4578" s="114" t="s">
        <v>4767</v>
      </c>
      <c r="N4578" s="114" t="s">
        <v>678</v>
      </c>
      <c r="V4578" s="114" t="s">
        <v>4424</v>
      </c>
      <c r="W4578">
        <v>307878</v>
      </c>
    </row>
    <row r="4579" spans="7:23" ht="12.75">
      <c r="G4579">
        <v>307691</v>
      </c>
      <c r="H4579" s="114" t="s">
        <v>4377</v>
      </c>
      <c r="I4579" s="114" t="s">
        <v>678</v>
      </c>
      <c r="L4579">
        <v>323680</v>
      </c>
      <c r="M4579" s="114" t="s">
        <v>4764</v>
      </c>
      <c r="N4579" s="114" t="s">
        <v>678</v>
      </c>
      <c r="V4579" s="114" t="s">
        <v>4425</v>
      </c>
      <c r="W4579">
        <v>307879</v>
      </c>
    </row>
    <row r="4580" spans="7:23" ht="12.75">
      <c r="G4580">
        <v>307692</v>
      </c>
      <c r="H4580" s="114" t="s">
        <v>4378</v>
      </c>
      <c r="I4580" s="114" t="s">
        <v>678</v>
      </c>
      <c r="L4580">
        <v>323681</v>
      </c>
      <c r="M4580" s="114" t="s">
        <v>4765</v>
      </c>
      <c r="N4580" s="114" t="s">
        <v>678</v>
      </c>
      <c r="V4580" s="114" t="s">
        <v>4426</v>
      </c>
      <c r="W4580">
        <v>307880</v>
      </c>
    </row>
    <row r="4581" spans="7:23" ht="12.75">
      <c r="G4581">
        <v>338471</v>
      </c>
      <c r="H4581" s="114" t="s">
        <v>4762</v>
      </c>
      <c r="I4581" s="114" t="s">
        <v>678</v>
      </c>
      <c r="L4581">
        <v>323682</v>
      </c>
      <c r="M4581" s="114" t="s">
        <v>4766</v>
      </c>
      <c r="N4581" s="114" t="s">
        <v>678</v>
      </c>
      <c r="V4581" s="114" t="s">
        <v>4427</v>
      </c>
      <c r="W4581">
        <v>307881</v>
      </c>
    </row>
    <row r="4582" spans="7:23" ht="12.75">
      <c r="G4582">
        <v>307693</v>
      </c>
      <c r="H4582" s="114" t="s">
        <v>4379</v>
      </c>
      <c r="I4582" s="114" t="s">
        <v>678</v>
      </c>
      <c r="L4582">
        <v>323683</v>
      </c>
      <c r="M4582" s="114" t="s">
        <v>4731</v>
      </c>
      <c r="N4582" s="114" t="s">
        <v>725</v>
      </c>
      <c r="V4582" s="114" t="s">
        <v>4428</v>
      </c>
      <c r="W4582">
        <v>307882</v>
      </c>
    </row>
    <row r="4583" spans="7:23" ht="12.75">
      <c r="G4583">
        <v>307694</v>
      </c>
      <c r="H4583" s="114" t="s">
        <v>4380</v>
      </c>
      <c r="I4583" s="114" t="s">
        <v>678</v>
      </c>
      <c r="L4583">
        <v>324066</v>
      </c>
      <c r="M4583" s="114" t="s">
        <v>4769</v>
      </c>
      <c r="N4583" s="114" t="s">
        <v>678</v>
      </c>
      <c r="V4583" s="114" t="s">
        <v>4429</v>
      </c>
      <c r="W4583">
        <v>307883</v>
      </c>
    </row>
    <row r="4584" spans="7:23" ht="12.75">
      <c r="G4584">
        <v>307695</v>
      </c>
      <c r="H4584" s="114" t="s">
        <v>4381</v>
      </c>
      <c r="I4584" s="114" t="s">
        <v>678</v>
      </c>
      <c r="L4584">
        <v>324067</v>
      </c>
      <c r="M4584" s="114" t="s">
        <v>4770</v>
      </c>
      <c r="N4584" s="114" t="s">
        <v>678</v>
      </c>
      <c r="V4584" s="114" t="s">
        <v>4430</v>
      </c>
      <c r="W4584">
        <v>307926</v>
      </c>
    </row>
    <row r="4585" spans="7:23" ht="12.75">
      <c r="G4585">
        <v>307696</v>
      </c>
      <c r="H4585" s="114" t="s">
        <v>4382</v>
      </c>
      <c r="I4585" s="114" t="s">
        <v>678</v>
      </c>
      <c r="L4585">
        <v>324068</v>
      </c>
      <c r="M4585" s="114" t="s">
        <v>4771</v>
      </c>
      <c r="N4585" s="114" t="s">
        <v>678</v>
      </c>
      <c r="V4585" s="114" t="s">
        <v>4431</v>
      </c>
      <c r="W4585">
        <v>308070</v>
      </c>
    </row>
    <row r="4586" spans="7:23" ht="12.75">
      <c r="G4586">
        <v>307697</v>
      </c>
      <c r="H4586" s="114" t="s">
        <v>4383</v>
      </c>
      <c r="I4586" s="114" t="s">
        <v>678</v>
      </c>
      <c r="L4586">
        <v>324069</v>
      </c>
      <c r="M4586" s="114" t="s">
        <v>4772</v>
      </c>
      <c r="N4586" s="114" t="s">
        <v>678</v>
      </c>
      <c r="V4586" s="114" t="s">
        <v>4432</v>
      </c>
      <c r="W4586">
        <v>308071</v>
      </c>
    </row>
    <row r="4587" spans="7:23" ht="12.75">
      <c r="G4587">
        <v>307698</v>
      </c>
      <c r="H4587" s="114" t="s">
        <v>4384</v>
      </c>
      <c r="I4587" s="114" t="s">
        <v>678</v>
      </c>
      <c r="L4587">
        <v>324266</v>
      </c>
      <c r="M4587" s="114" t="s">
        <v>4752</v>
      </c>
      <c r="N4587" s="114" t="s">
        <v>680</v>
      </c>
      <c r="V4587" s="114" t="s">
        <v>4433</v>
      </c>
      <c r="W4587">
        <v>308069</v>
      </c>
    </row>
    <row r="4588" spans="7:23" ht="12.75">
      <c r="G4588">
        <v>307699</v>
      </c>
      <c r="H4588" s="114" t="s">
        <v>4385</v>
      </c>
      <c r="I4588" s="114" t="s">
        <v>678</v>
      </c>
      <c r="L4588">
        <v>324267</v>
      </c>
      <c r="M4588" s="114" t="s">
        <v>4753</v>
      </c>
      <c r="N4588" s="114" t="s">
        <v>680</v>
      </c>
      <c r="V4588" s="114" t="s">
        <v>4434</v>
      </c>
      <c r="W4588">
        <v>308266</v>
      </c>
    </row>
    <row r="4589" spans="7:23" ht="12.75">
      <c r="G4589">
        <v>307700</v>
      </c>
      <c r="H4589" s="114" t="s">
        <v>4386</v>
      </c>
      <c r="I4589" s="114" t="s">
        <v>678</v>
      </c>
      <c r="L4589">
        <v>324466</v>
      </c>
      <c r="M4589" s="114" t="s">
        <v>4774</v>
      </c>
      <c r="N4589" s="114" t="s">
        <v>678</v>
      </c>
      <c r="V4589" s="114" t="s">
        <v>4435</v>
      </c>
      <c r="W4589">
        <v>308076</v>
      </c>
    </row>
    <row r="4590" spans="7:23" ht="12.75">
      <c r="G4590">
        <v>307701</v>
      </c>
      <c r="H4590" s="114" t="s">
        <v>4387</v>
      </c>
      <c r="I4590" s="114" t="s">
        <v>678</v>
      </c>
      <c r="L4590">
        <v>324467</v>
      </c>
      <c r="M4590" s="114" t="s">
        <v>4754</v>
      </c>
      <c r="N4590" s="114" t="s">
        <v>680</v>
      </c>
      <c r="V4590" s="114" t="s">
        <v>4436</v>
      </c>
      <c r="W4590">
        <v>308077</v>
      </c>
    </row>
    <row r="4591" spans="7:23" ht="12.75">
      <c r="G4591">
        <v>307702</v>
      </c>
      <c r="H4591" s="114" t="s">
        <v>4388</v>
      </c>
      <c r="I4591" s="114" t="s">
        <v>678</v>
      </c>
      <c r="L4591">
        <v>324470</v>
      </c>
      <c r="M4591" s="114" t="s">
        <v>4750</v>
      </c>
      <c r="N4591" s="114" t="s">
        <v>680</v>
      </c>
      <c r="V4591" s="114" t="s">
        <v>4437</v>
      </c>
      <c r="W4591">
        <v>308073</v>
      </c>
    </row>
    <row r="4592" spans="7:23" ht="12.75">
      <c r="G4592">
        <v>312670</v>
      </c>
      <c r="H4592" s="114" t="s">
        <v>4389</v>
      </c>
      <c r="I4592" s="114" t="s">
        <v>678</v>
      </c>
      <c r="L4592">
        <v>324471</v>
      </c>
      <c r="M4592" s="114" t="s">
        <v>4751</v>
      </c>
      <c r="N4592" s="114" t="s">
        <v>680</v>
      </c>
      <c r="V4592" s="114" t="s">
        <v>4438</v>
      </c>
      <c r="W4592">
        <v>308269</v>
      </c>
    </row>
    <row r="4593" spans="7:23" ht="12.75">
      <c r="G4593">
        <v>312675</v>
      </c>
      <c r="H4593" s="114" t="s">
        <v>4763</v>
      </c>
      <c r="I4593" s="114" t="s">
        <v>678</v>
      </c>
      <c r="L4593">
        <v>324667</v>
      </c>
      <c r="M4593" s="114" t="s">
        <v>4777</v>
      </c>
      <c r="N4593" s="114" t="s">
        <v>682</v>
      </c>
      <c r="V4593" s="114" t="s">
        <v>4439</v>
      </c>
      <c r="W4593">
        <v>308270</v>
      </c>
    </row>
    <row r="4594" spans="7:23" ht="12.75">
      <c r="G4594">
        <v>312676</v>
      </c>
      <c r="H4594" s="114" t="s">
        <v>4390</v>
      </c>
      <c r="I4594" s="114" t="s">
        <v>678</v>
      </c>
      <c r="L4594">
        <v>324670</v>
      </c>
      <c r="M4594" s="114" t="s">
        <v>4776</v>
      </c>
      <c r="N4594" s="114" t="s">
        <v>681</v>
      </c>
      <c r="V4594" s="114" t="s">
        <v>4441</v>
      </c>
      <c r="W4594">
        <v>308272</v>
      </c>
    </row>
    <row r="4595" spans="7:23" ht="12.75">
      <c r="G4595">
        <v>401466</v>
      </c>
      <c r="H4595" s="114" t="s">
        <v>5419</v>
      </c>
      <c r="I4595" s="114" t="s">
        <v>678</v>
      </c>
      <c r="L4595">
        <v>324671</v>
      </c>
      <c r="M4595" s="114" t="s">
        <v>4776</v>
      </c>
      <c r="N4595" s="114" t="s">
        <v>682</v>
      </c>
      <c r="V4595" s="114" t="s">
        <v>4442</v>
      </c>
      <c r="W4595">
        <v>308273</v>
      </c>
    </row>
    <row r="4596" spans="7:23" ht="12.75">
      <c r="G4596">
        <v>401467</v>
      </c>
      <c r="H4596" s="114" t="s">
        <v>5420</v>
      </c>
      <c r="I4596" s="114" t="s">
        <v>678</v>
      </c>
      <c r="L4596">
        <v>324672</v>
      </c>
      <c r="M4596" s="114" t="s">
        <v>4776</v>
      </c>
      <c r="N4596" s="114" t="s">
        <v>683</v>
      </c>
      <c r="V4596" s="114" t="s">
        <v>4444</v>
      </c>
      <c r="W4596">
        <v>308278</v>
      </c>
    </row>
    <row r="4597" spans="7:23" ht="12.75">
      <c r="G4597">
        <v>307703</v>
      </c>
      <c r="H4597" s="114" t="s">
        <v>5421</v>
      </c>
      <c r="I4597" s="114" t="s">
        <v>678</v>
      </c>
      <c r="L4597">
        <v>324673</v>
      </c>
      <c r="M4597" s="114" t="s">
        <v>4776</v>
      </c>
      <c r="N4597" s="114" t="s">
        <v>684</v>
      </c>
      <c r="V4597" s="114" t="s">
        <v>4445</v>
      </c>
      <c r="W4597">
        <v>308279</v>
      </c>
    </row>
    <row r="4598" spans="7:23" ht="12.75">
      <c r="G4598">
        <v>403666</v>
      </c>
      <c r="H4598" s="114" t="s">
        <v>5422</v>
      </c>
      <c r="I4598" s="114" t="s">
        <v>678</v>
      </c>
      <c r="L4598">
        <v>324866</v>
      </c>
      <c r="M4598" s="114" t="s">
        <v>4775</v>
      </c>
      <c r="N4598" s="114" t="s">
        <v>678</v>
      </c>
      <c r="V4598" s="114" t="s">
        <v>4446</v>
      </c>
      <c r="W4598">
        <v>308280</v>
      </c>
    </row>
    <row r="4599" spans="7:23" ht="12.75">
      <c r="G4599">
        <v>307704</v>
      </c>
      <c r="H4599" s="114" t="s">
        <v>4391</v>
      </c>
      <c r="I4599" s="114" t="s">
        <v>678</v>
      </c>
      <c r="L4599">
        <v>325066</v>
      </c>
      <c r="M4599" s="114" t="s">
        <v>4768</v>
      </c>
      <c r="N4599" s="114" t="s">
        <v>678</v>
      </c>
      <c r="V4599" s="114" t="s">
        <v>4447</v>
      </c>
      <c r="W4599">
        <v>308466</v>
      </c>
    </row>
    <row r="4600" spans="7:23" ht="12.75">
      <c r="G4600">
        <v>307705</v>
      </c>
      <c r="H4600" s="114" t="s">
        <v>4392</v>
      </c>
      <c r="I4600" s="114" t="s">
        <v>678</v>
      </c>
      <c r="L4600">
        <v>325067</v>
      </c>
      <c r="M4600" s="114" t="s">
        <v>809</v>
      </c>
      <c r="N4600" s="114" t="s">
        <v>678</v>
      </c>
      <c r="V4600" s="114" t="s">
        <v>4448</v>
      </c>
      <c r="W4600">
        <v>308275</v>
      </c>
    </row>
    <row r="4601" spans="7:23" ht="12.75">
      <c r="G4601">
        <v>417466</v>
      </c>
      <c r="H4601" s="114" t="s">
        <v>5423</v>
      </c>
      <c r="I4601" s="114" t="s">
        <v>678</v>
      </c>
      <c r="L4601">
        <v>325266</v>
      </c>
      <c r="M4601" s="114" t="s">
        <v>4755</v>
      </c>
      <c r="N4601" s="114" t="s">
        <v>680</v>
      </c>
      <c r="V4601" s="114" t="s">
        <v>4449</v>
      </c>
      <c r="W4601">
        <v>308468</v>
      </c>
    </row>
    <row r="4602" spans="7:23" ht="12.75">
      <c r="G4602">
        <v>307706</v>
      </c>
      <c r="H4602" s="114" t="s">
        <v>4393</v>
      </c>
      <c r="I4602" s="114" t="s">
        <v>678</v>
      </c>
      <c r="L4602">
        <v>325466</v>
      </c>
      <c r="M4602" s="114" t="s">
        <v>4773</v>
      </c>
      <c r="N4602" s="114" t="s">
        <v>678</v>
      </c>
      <c r="V4602" s="114" t="s">
        <v>4450</v>
      </c>
      <c r="W4602">
        <v>308469</v>
      </c>
    </row>
    <row r="4603" spans="7:23" ht="12.75">
      <c r="G4603">
        <v>307707</v>
      </c>
      <c r="H4603" s="114" t="s">
        <v>4394</v>
      </c>
      <c r="I4603" s="114" t="s">
        <v>678</v>
      </c>
      <c r="L4603">
        <v>325666</v>
      </c>
      <c r="M4603" s="114" t="s">
        <v>4743</v>
      </c>
      <c r="N4603" s="114" t="s">
        <v>658</v>
      </c>
      <c r="V4603" s="114" t="s">
        <v>4451</v>
      </c>
      <c r="W4603">
        <v>308478</v>
      </c>
    </row>
    <row r="4604" spans="7:23" ht="12.75">
      <c r="G4604">
        <v>312671</v>
      </c>
      <c r="H4604" s="114" t="s">
        <v>4395</v>
      </c>
      <c r="I4604" s="114" t="s">
        <v>678</v>
      </c>
      <c r="L4604">
        <v>325669</v>
      </c>
      <c r="M4604" s="114" t="s">
        <v>4734</v>
      </c>
      <c r="N4604" s="114" t="s">
        <v>677</v>
      </c>
      <c r="V4604" s="114" t="s">
        <v>4452</v>
      </c>
      <c r="W4604">
        <v>308674</v>
      </c>
    </row>
    <row r="4605" spans="7:23" ht="12.75">
      <c r="G4605">
        <v>307708</v>
      </c>
      <c r="H4605" s="114" t="s">
        <v>4396</v>
      </c>
      <c r="I4605" s="114" t="s">
        <v>678</v>
      </c>
      <c r="L4605">
        <v>325671</v>
      </c>
      <c r="M4605" s="114" t="s">
        <v>4759</v>
      </c>
      <c r="N4605" s="114" t="s">
        <v>678</v>
      </c>
      <c r="V4605" s="114" t="s">
        <v>780</v>
      </c>
      <c r="W4605">
        <v>308675</v>
      </c>
    </row>
    <row r="4606" spans="7:23" ht="12.75">
      <c r="G4606">
        <v>307709</v>
      </c>
      <c r="H4606" s="114" t="s">
        <v>4397</v>
      </c>
      <c r="I4606" s="114" t="s">
        <v>678</v>
      </c>
      <c r="L4606">
        <v>325867</v>
      </c>
      <c r="M4606" s="114" t="s">
        <v>879</v>
      </c>
      <c r="N4606" s="114" t="s">
        <v>680</v>
      </c>
      <c r="V4606" s="114" t="s">
        <v>781</v>
      </c>
      <c r="W4606">
        <v>308676</v>
      </c>
    </row>
    <row r="4607" spans="7:23" ht="12.75">
      <c r="G4607">
        <v>307710</v>
      </c>
      <c r="H4607" s="114" t="s">
        <v>4398</v>
      </c>
      <c r="I4607" s="114" t="s">
        <v>678</v>
      </c>
      <c r="L4607">
        <v>330466</v>
      </c>
      <c r="M4607" s="114" t="s">
        <v>4744</v>
      </c>
      <c r="N4607" s="114" t="s">
        <v>658</v>
      </c>
      <c r="V4607" s="114" t="s">
        <v>782</v>
      </c>
      <c r="W4607">
        <v>308677</v>
      </c>
    </row>
    <row r="4608" spans="7:23" ht="12.75">
      <c r="G4608">
        <v>363484</v>
      </c>
      <c r="H4608" s="114" t="s">
        <v>5424</v>
      </c>
      <c r="I4608" s="114" t="s">
        <v>678</v>
      </c>
      <c r="L4608">
        <v>330469</v>
      </c>
      <c r="M4608" s="114" t="s">
        <v>4735</v>
      </c>
      <c r="N4608" s="114" t="s">
        <v>677</v>
      </c>
      <c r="V4608" s="114" t="s">
        <v>783</v>
      </c>
      <c r="W4608">
        <v>308678</v>
      </c>
    </row>
    <row r="4609" spans="7:23" ht="12.75">
      <c r="G4609">
        <v>323680</v>
      </c>
      <c r="H4609" s="114" t="s">
        <v>4764</v>
      </c>
      <c r="I4609" s="114" t="s">
        <v>678</v>
      </c>
      <c r="L4609">
        <v>330470</v>
      </c>
      <c r="M4609" s="114" t="s">
        <v>4748</v>
      </c>
      <c r="N4609" s="114" t="s">
        <v>658</v>
      </c>
      <c r="V4609" s="114" t="s">
        <v>784</v>
      </c>
      <c r="W4609">
        <v>308679</v>
      </c>
    </row>
    <row r="4610" spans="7:23" ht="12.75">
      <c r="G4610">
        <v>312672</v>
      </c>
      <c r="H4610" s="114" t="s">
        <v>4399</v>
      </c>
      <c r="I4610" s="114" t="s">
        <v>678</v>
      </c>
      <c r="L4610">
        <v>330473</v>
      </c>
      <c r="M4610" s="114" t="s">
        <v>4739</v>
      </c>
      <c r="N4610" s="114" t="s">
        <v>677</v>
      </c>
      <c r="V4610" s="114" t="s">
        <v>785</v>
      </c>
      <c r="W4610">
        <v>308680</v>
      </c>
    </row>
    <row r="4611" spans="7:23" ht="12.75">
      <c r="G4611">
        <v>349671</v>
      </c>
      <c r="H4611" s="114" t="s">
        <v>4858</v>
      </c>
      <c r="I4611" s="114" t="s">
        <v>678</v>
      </c>
      <c r="L4611">
        <v>330474</v>
      </c>
      <c r="M4611" s="114" t="s">
        <v>4746</v>
      </c>
      <c r="N4611" s="114" t="s">
        <v>658</v>
      </c>
      <c r="V4611" s="114" t="s">
        <v>786</v>
      </c>
      <c r="W4611">
        <v>308681</v>
      </c>
    </row>
    <row r="4612" spans="7:23" ht="12.75">
      <c r="G4612">
        <v>307711</v>
      </c>
      <c r="H4612" s="114" t="s">
        <v>4400</v>
      </c>
      <c r="I4612" s="114" t="s">
        <v>678</v>
      </c>
      <c r="L4612">
        <v>330477</v>
      </c>
      <c r="M4612" s="114" t="s">
        <v>4737</v>
      </c>
      <c r="N4612" s="114" t="s">
        <v>677</v>
      </c>
      <c r="V4612" s="114" t="s">
        <v>787</v>
      </c>
      <c r="W4612">
        <v>308682</v>
      </c>
    </row>
    <row r="4613" spans="7:23" ht="12.75">
      <c r="G4613">
        <v>363666</v>
      </c>
      <c r="H4613" s="114" t="s">
        <v>5425</v>
      </c>
      <c r="I4613" s="114" t="s">
        <v>678</v>
      </c>
      <c r="L4613">
        <v>338467</v>
      </c>
      <c r="M4613" s="114" t="s">
        <v>4742</v>
      </c>
      <c r="N4613" s="114" t="s">
        <v>658</v>
      </c>
      <c r="V4613" s="114" t="s">
        <v>788</v>
      </c>
      <c r="W4613">
        <v>308683</v>
      </c>
    </row>
    <row r="4614" spans="7:23" ht="12.75">
      <c r="G4614">
        <v>417066</v>
      </c>
      <c r="H4614" s="114" t="s">
        <v>5426</v>
      </c>
      <c r="I4614" s="114" t="s">
        <v>678</v>
      </c>
      <c r="L4614">
        <v>338470</v>
      </c>
      <c r="M4614" s="114" t="s">
        <v>4733</v>
      </c>
      <c r="N4614" s="114" t="s">
        <v>677</v>
      </c>
      <c r="V4614" s="114" t="s">
        <v>4453</v>
      </c>
      <c r="W4614">
        <v>308688</v>
      </c>
    </row>
    <row r="4615" spans="7:23" ht="12.75">
      <c r="G4615">
        <v>307712</v>
      </c>
      <c r="H4615" s="114" t="s">
        <v>4401</v>
      </c>
      <c r="I4615" s="114" t="s">
        <v>678</v>
      </c>
      <c r="L4615">
        <v>338471</v>
      </c>
      <c r="M4615" s="114" t="s">
        <v>4762</v>
      </c>
      <c r="N4615" s="114" t="s">
        <v>678</v>
      </c>
      <c r="V4615" s="114" t="s">
        <v>4454</v>
      </c>
      <c r="W4615">
        <v>308692</v>
      </c>
    </row>
    <row r="4616" spans="7:23" ht="12.75">
      <c r="G4616">
        <v>307713</v>
      </c>
      <c r="H4616" s="114" t="s">
        <v>4402</v>
      </c>
      <c r="I4616" s="114" t="s">
        <v>678</v>
      </c>
      <c r="L4616">
        <v>339069</v>
      </c>
      <c r="M4616" s="114" t="s">
        <v>4745</v>
      </c>
      <c r="N4616" s="114" t="s">
        <v>658</v>
      </c>
      <c r="V4616" s="114" t="s">
        <v>4455</v>
      </c>
      <c r="W4616">
        <v>308691</v>
      </c>
    </row>
    <row r="4617" spans="7:23" ht="12.75">
      <c r="G4617">
        <v>307714</v>
      </c>
      <c r="H4617" s="114" t="s">
        <v>4403</v>
      </c>
      <c r="I4617" s="114" t="s">
        <v>678</v>
      </c>
      <c r="L4617">
        <v>339072</v>
      </c>
      <c r="M4617" s="114" t="s">
        <v>4736</v>
      </c>
      <c r="N4617" s="114" t="s">
        <v>677</v>
      </c>
      <c r="V4617" s="114" t="s">
        <v>4456</v>
      </c>
      <c r="W4617">
        <v>308697</v>
      </c>
    </row>
    <row r="4618" spans="7:23" ht="12.75">
      <c r="G4618">
        <v>307715</v>
      </c>
      <c r="H4618" s="114" t="s">
        <v>4404</v>
      </c>
      <c r="I4618" s="114" t="s">
        <v>678</v>
      </c>
      <c r="L4618">
        <v>339073</v>
      </c>
      <c r="M4618" s="114" t="s">
        <v>4747</v>
      </c>
      <c r="N4618" s="114" t="s">
        <v>658</v>
      </c>
      <c r="V4618" s="114" t="s">
        <v>800</v>
      </c>
      <c r="W4618">
        <v>308874</v>
      </c>
    </row>
    <row r="4619" spans="7:23" ht="12.75">
      <c r="G4619">
        <v>307716</v>
      </c>
      <c r="H4619" s="114" t="s">
        <v>4405</v>
      </c>
      <c r="I4619" s="114" t="s">
        <v>678</v>
      </c>
      <c r="L4619">
        <v>339076</v>
      </c>
      <c r="M4619" s="114" t="s">
        <v>4738</v>
      </c>
      <c r="N4619" s="114" t="s">
        <v>677</v>
      </c>
      <c r="V4619" s="114" t="s">
        <v>5052</v>
      </c>
      <c r="W4619">
        <v>418866</v>
      </c>
    </row>
    <row r="4620" spans="7:23" ht="12.75">
      <c r="G4620">
        <v>420085</v>
      </c>
      <c r="H4620" s="114" t="s">
        <v>5427</v>
      </c>
      <c r="I4620" s="114" t="s">
        <v>678</v>
      </c>
      <c r="L4620">
        <v>339077</v>
      </c>
      <c r="M4620" s="114" t="s">
        <v>4749</v>
      </c>
      <c r="N4620" s="114" t="s">
        <v>658</v>
      </c>
      <c r="V4620" s="114" t="s">
        <v>801</v>
      </c>
      <c r="W4620">
        <v>308875</v>
      </c>
    </row>
    <row r="4621" spans="7:23" ht="12.75">
      <c r="G4621">
        <v>307717</v>
      </c>
      <c r="H4621" s="114" t="s">
        <v>4406</v>
      </c>
      <c r="I4621" s="114" t="s">
        <v>678</v>
      </c>
      <c r="L4621">
        <v>339080</v>
      </c>
      <c r="M4621" s="114" t="s">
        <v>4740</v>
      </c>
      <c r="N4621" s="114" t="s">
        <v>677</v>
      </c>
      <c r="V4621" s="114" t="s">
        <v>802</v>
      </c>
      <c r="W4621">
        <v>308883</v>
      </c>
    </row>
    <row r="4622" spans="7:23" ht="12.75">
      <c r="G4622">
        <v>307722</v>
      </c>
      <c r="H4622" s="114" t="s">
        <v>4407</v>
      </c>
      <c r="I4622" s="114" t="s">
        <v>678</v>
      </c>
      <c r="L4622">
        <v>339266</v>
      </c>
      <c r="M4622" s="114" t="s">
        <v>4815</v>
      </c>
      <c r="N4622" s="114" t="s">
        <v>676</v>
      </c>
      <c r="V4622" s="114" t="s">
        <v>5433</v>
      </c>
      <c r="W4622">
        <v>414666</v>
      </c>
    </row>
    <row r="4623" spans="7:23" ht="12.75">
      <c r="G4623">
        <v>400067</v>
      </c>
      <c r="H4623" s="114" t="s">
        <v>5428</v>
      </c>
      <c r="I4623" s="114" t="s">
        <v>678</v>
      </c>
      <c r="L4623">
        <v>339267</v>
      </c>
      <c r="M4623" s="114" t="s">
        <v>4816</v>
      </c>
      <c r="N4623" s="114" t="s">
        <v>676</v>
      </c>
      <c r="V4623" s="114" t="s">
        <v>4457</v>
      </c>
      <c r="W4623">
        <v>308876</v>
      </c>
    </row>
    <row r="4624" spans="7:23" ht="12.75">
      <c r="G4624">
        <v>307723</v>
      </c>
      <c r="H4624" s="114" t="s">
        <v>4408</v>
      </c>
      <c r="I4624" s="114" t="s">
        <v>678</v>
      </c>
      <c r="L4624">
        <v>339667</v>
      </c>
      <c r="M4624" s="114" t="s">
        <v>4819</v>
      </c>
      <c r="N4624" s="114" t="s">
        <v>658</v>
      </c>
      <c r="V4624" s="114" t="s">
        <v>805</v>
      </c>
      <c r="W4624">
        <v>308879</v>
      </c>
    </row>
    <row r="4625" spans="7:23" ht="12.75">
      <c r="G4625">
        <v>312677</v>
      </c>
      <c r="H4625" s="114" t="s">
        <v>5429</v>
      </c>
      <c r="I4625" s="114" t="s">
        <v>678</v>
      </c>
      <c r="L4625">
        <v>339670</v>
      </c>
      <c r="M4625" s="114" t="s">
        <v>4797</v>
      </c>
      <c r="N4625" s="114" t="s">
        <v>677</v>
      </c>
      <c r="V4625" s="114" t="s">
        <v>806</v>
      </c>
      <c r="W4625">
        <v>308880</v>
      </c>
    </row>
    <row r="4626" spans="7:23" ht="12.75">
      <c r="G4626">
        <v>323681</v>
      </c>
      <c r="H4626" s="114" t="s">
        <v>4765</v>
      </c>
      <c r="I4626" s="114" t="s">
        <v>678</v>
      </c>
      <c r="L4626">
        <v>339866</v>
      </c>
      <c r="M4626" s="114" t="s">
        <v>4847</v>
      </c>
      <c r="N4626" s="114" t="s">
        <v>680</v>
      </c>
      <c r="V4626" s="114" t="s">
        <v>807</v>
      </c>
      <c r="W4626">
        <v>308884</v>
      </c>
    </row>
    <row r="4627" spans="7:23" ht="12.75">
      <c r="G4627">
        <v>307724</v>
      </c>
      <c r="H4627" s="114" t="s">
        <v>4409</v>
      </c>
      <c r="I4627" s="114" t="s">
        <v>678</v>
      </c>
      <c r="L4627">
        <v>340067</v>
      </c>
      <c r="M4627" s="114" t="s">
        <v>4835</v>
      </c>
      <c r="N4627" s="114" t="s">
        <v>658</v>
      </c>
      <c r="V4627" s="114" t="s">
        <v>808</v>
      </c>
      <c r="W4627">
        <v>308885</v>
      </c>
    </row>
    <row r="4628" spans="7:23" ht="12.75">
      <c r="G4628">
        <v>404267</v>
      </c>
      <c r="H4628" s="114" t="s">
        <v>5430</v>
      </c>
      <c r="I4628" s="114" t="s">
        <v>678</v>
      </c>
      <c r="L4628">
        <v>340070</v>
      </c>
      <c r="M4628" s="114" t="s">
        <v>4813</v>
      </c>
      <c r="N4628" s="114" t="s">
        <v>677</v>
      </c>
      <c r="V4628" s="114" t="s">
        <v>809</v>
      </c>
      <c r="W4628">
        <v>325067</v>
      </c>
    </row>
    <row r="4629" spans="7:23" ht="12.75">
      <c r="G4629">
        <v>307725</v>
      </c>
      <c r="H4629" s="114" t="s">
        <v>4410</v>
      </c>
      <c r="I4629" s="114" t="s">
        <v>678</v>
      </c>
      <c r="L4629">
        <v>340668</v>
      </c>
      <c r="M4629" s="114" t="s">
        <v>4822</v>
      </c>
      <c r="N4629" s="114" t="s">
        <v>658</v>
      </c>
      <c r="V4629" s="114" t="s">
        <v>810</v>
      </c>
      <c r="W4629">
        <v>308886</v>
      </c>
    </row>
    <row r="4630" spans="7:23" ht="12.75">
      <c r="G4630">
        <v>312673</v>
      </c>
      <c r="H4630" s="114" t="s">
        <v>4411</v>
      </c>
      <c r="I4630" s="114" t="s">
        <v>678</v>
      </c>
      <c r="L4630">
        <v>340671</v>
      </c>
      <c r="M4630" s="114" t="s">
        <v>4800</v>
      </c>
      <c r="N4630" s="114" t="s">
        <v>677</v>
      </c>
      <c r="V4630" s="114" t="s">
        <v>4796</v>
      </c>
      <c r="W4630">
        <v>353866</v>
      </c>
    </row>
    <row r="4631" spans="7:23" ht="12.75">
      <c r="G4631">
        <v>307726</v>
      </c>
      <c r="H4631" s="114" t="s">
        <v>4412</v>
      </c>
      <c r="I4631" s="114" t="s">
        <v>678</v>
      </c>
      <c r="L4631">
        <v>340866</v>
      </c>
      <c r="M4631" s="114" t="s">
        <v>4857</v>
      </c>
      <c r="N4631" s="114" t="s">
        <v>678</v>
      </c>
      <c r="V4631" s="114" t="s">
        <v>5053</v>
      </c>
      <c r="W4631">
        <v>397271</v>
      </c>
    </row>
    <row r="4632" spans="7:23" ht="12.75">
      <c r="G4632">
        <v>417266</v>
      </c>
      <c r="H4632" s="114" t="s">
        <v>5431</v>
      </c>
      <c r="I4632" s="114" t="s">
        <v>678</v>
      </c>
      <c r="L4632">
        <v>342466</v>
      </c>
      <c r="M4632" s="114" t="s">
        <v>4848</v>
      </c>
      <c r="N4632" s="114" t="s">
        <v>680</v>
      </c>
      <c r="V4632" s="114" t="s">
        <v>5054</v>
      </c>
      <c r="W4632">
        <v>420671</v>
      </c>
    </row>
    <row r="4633" spans="7:23" ht="12.75">
      <c r="G4633">
        <v>323682</v>
      </c>
      <c r="H4633" s="114" t="s">
        <v>4766</v>
      </c>
      <c r="I4633" s="114" t="s">
        <v>678</v>
      </c>
      <c r="L4633">
        <v>342666</v>
      </c>
      <c r="M4633" s="114" t="s">
        <v>4795</v>
      </c>
      <c r="N4633" s="114" t="s">
        <v>725</v>
      </c>
      <c r="V4633" s="114" t="s">
        <v>4458</v>
      </c>
      <c r="W4633">
        <v>312866</v>
      </c>
    </row>
    <row r="4634" spans="7:23" ht="12.75">
      <c r="G4634">
        <v>312674</v>
      </c>
      <c r="H4634" s="114" t="s">
        <v>4413</v>
      </c>
      <c r="I4634" s="114" t="s">
        <v>678</v>
      </c>
      <c r="L4634">
        <v>342867</v>
      </c>
      <c r="M4634" s="114" t="s">
        <v>4821</v>
      </c>
      <c r="N4634" s="114" t="s">
        <v>658</v>
      </c>
      <c r="V4634" s="114" t="s">
        <v>5434</v>
      </c>
      <c r="W4634">
        <v>404266</v>
      </c>
    </row>
    <row r="4635" spans="7:23" ht="12.75">
      <c r="G4635">
        <v>307718</v>
      </c>
      <c r="H4635" s="114" t="s">
        <v>4414</v>
      </c>
      <c r="I4635" s="114" t="s">
        <v>678</v>
      </c>
      <c r="L4635">
        <v>342870</v>
      </c>
      <c r="M4635" s="114" t="s">
        <v>4799</v>
      </c>
      <c r="N4635" s="114" t="s">
        <v>677</v>
      </c>
      <c r="V4635" s="114" t="s">
        <v>4460</v>
      </c>
      <c r="W4635">
        <v>308881</v>
      </c>
    </row>
    <row r="4636" spans="7:23" ht="12.75">
      <c r="G4636">
        <v>307870</v>
      </c>
      <c r="H4636" s="114" t="s">
        <v>4415</v>
      </c>
      <c r="I4636" s="114" t="s">
        <v>678</v>
      </c>
      <c r="L4636">
        <v>342871</v>
      </c>
      <c r="M4636" s="114" t="s">
        <v>4849</v>
      </c>
      <c r="N4636" s="114" t="s">
        <v>680</v>
      </c>
      <c r="V4636" s="114" t="s">
        <v>803</v>
      </c>
      <c r="W4636">
        <v>309067</v>
      </c>
    </row>
    <row r="4637" spans="7:23" ht="12.75">
      <c r="G4637">
        <v>307871</v>
      </c>
      <c r="H4637" s="114" t="s">
        <v>4416</v>
      </c>
      <c r="I4637" s="114" t="s">
        <v>678</v>
      </c>
      <c r="L4637">
        <v>346066</v>
      </c>
      <c r="M4637" s="114" t="s">
        <v>4852</v>
      </c>
      <c r="N4637" s="114" t="s">
        <v>680</v>
      </c>
      <c r="V4637" s="114" t="s">
        <v>804</v>
      </c>
      <c r="W4637">
        <v>309068</v>
      </c>
    </row>
    <row r="4638" spans="7:23" ht="12.75">
      <c r="G4638">
        <v>312678</v>
      </c>
      <c r="H4638" s="114" t="s">
        <v>4417</v>
      </c>
      <c r="I4638" s="114" t="s">
        <v>678</v>
      </c>
      <c r="L4638">
        <v>346067</v>
      </c>
      <c r="M4638" s="114" t="s">
        <v>4853</v>
      </c>
      <c r="N4638" s="114" t="s">
        <v>680</v>
      </c>
      <c r="V4638" s="114" t="s">
        <v>5056</v>
      </c>
      <c r="W4638">
        <v>421271</v>
      </c>
    </row>
    <row r="4639" spans="7:23" ht="12.75">
      <c r="G4639">
        <v>307872</v>
      </c>
      <c r="H4639" s="114" t="s">
        <v>4418</v>
      </c>
      <c r="I4639" s="114" t="s">
        <v>678</v>
      </c>
      <c r="L4639">
        <v>346266</v>
      </c>
      <c r="M4639" s="114" t="s">
        <v>4825</v>
      </c>
      <c r="N4639" s="114" t="s">
        <v>658</v>
      </c>
      <c r="V4639" s="114" t="s">
        <v>4461</v>
      </c>
      <c r="W4639">
        <v>309069</v>
      </c>
    </row>
    <row r="4640" spans="7:23" ht="12.75">
      <c r="G4640">
        <v>362070</v>
      </c>
      <c r="H4640" s="114" t="s">
        <v>5432</v>
      </c>
      <c r="I4640" s="114" t="s">
        <v>678</v>
      </c>
      <c r="L4640">
        <v>346269</v>
      </c>
      <c r="M4640" s="114" t="s">
        <v>4803</v>
      </c>
      <c r="N4640" s="114" t="s">
        <v>677</v>
      </c>
      <c r="V4640" s="114" t="s">
        <v>815</v>
      </c>
      <c r="W4640">
        <v>309070</v>
      </c>
    </row>
    <row r="4641" spans="7:23" ht="12.75">
      <c r="G4641">
        <v>307873</v>
      </c>
      <c r="H4641" s="114" t="s">
        <v>4419</v>
      </c>
      <c r="I4641" s="114" t="s">
        <v>678</v>
      </c>
      <c r="L4641">
        <v>346466</v>
      </c>
      <c r="M4641" s="114" t="s">
        <v>4851</v>
      </c>
      <c r="N4641" s="114" t="s">
        <v>680</v>
      </c>
      <c r="V4641" s="114" t="s">
        <v>816</v>
      </c>
      <c r="W4641">
        <v>309071</v>
      </c>
    </row>
    <row r="4642" spans="7:23" ht="12.75">
      <c r="G4642">
        <v>307874</v>
      </c>
      <c r="H4642" s="114" t="s">
        <v>4420</v>
      </c>
      <c r="I4642" s="114" t="s">
        <v>678</v>
      </c>
      <c r="L4642">
        <v>346666</v>
      </c>
      <c r="M4642" s="114" t="s">
        <v>4818</v>
      </c>
      <c r="N4642" s="114" t="s">
        <v>658</v>
      </c>
      <c r="V4642" s="114" t="s">
        <v>817</v>
      </c>
      <c r="W4642">
        <v>309073</v>
      </c>
    </row>
    <row r="4643" spans="7:23" ht="12.75">
      <c r="G4643">
        <v>307875</v>
      </c>
      <c r="H4643" s="114" t="s">
        <v>4421</v>
      </c>
      <c r="I4643" s="114" t="s">
        <v>678</v>
      </c>
      <c r="L4643">
        <v>346669</v>
      </c>
      <c r="M4643" s="114" t="s">
        <v>4796</v>
      </c>
      <c r="N4643" s="114" t="s">
        <v>677</v>
      </c>
      <c r="V4643" s="114" t="s">
        <v>4462</v>
      </c>
      <c r="W4643">
        <v>313066</v>
      </c>
    </row>
    <row r="4644" spans="7:23" ht="12.75">
      <c r="G4644">
        <v>307876</v>
      </c>
      <c r="H4644" s="114" t="s">
        <v>4422</v>
      </c>
      <c r="I4644" s="114" t="s">
        <v>678</v>
      </c>
      <c r="L4644">
        <v>346866</v>
      </c>
      <c r="M4644" s="114" t="s">
        <v>4829</v>
      </c>
      <c r="N4644" s="114" t="s">
        <v>658</v>
      </c>
      <c r="V4644" s="114" t="s">
        <v>4463</v>
      </c>
      <c r="W4644">
        <v>309072</v>
      </c>
    </row>
    <row r="4645" spans="7:23" ht="12.75">
      <c r="G4645">
        <v>307877</v>
      </c>
      <c r="H4645" s="114" t="s">
        <v>4423</v>
      </c>
      <c r="I4645" s="114" t="s">
        <v>678</v>
      </c>
      <c r="L4645">
        <v>346869</v>
      </c>
      <c r="M4645" s="114" t="s">
        <v>4807</v>
      </c>
      <c r="N4645" s="114" t="s">
        <v>677</v>
      </c>
      <c r="V4645" s="114" t="s">
        <v>4464</v>
      </c>
      <c r="W4645">
        <v>309267</v>
      </c>
    </row>
    <row r="4646" spans="7:23" ht="12.75">
      <c r="G4646">
        <v>307878</v>
      </c>
      <c r="H4646" s="114" t="s">
        <v>4424</v>
      </c>
      <c r="I4646" s="114" t="s">
        <v>678</v>
      </c>
      <c r="L4646">
        <v>348866</v>
      </c>
      <c r="M4646" s="114" t="s">
        <v>4820</v>
      </c>
      <c r="N4646" s="114" t="s">
        <v>658</v>
      </c>
      <c r="V4646" s="114" t="s">
        <v>4465</v>
      </c>
      <c r="W4646">
        <v>309268</v>
      </c>
    </row>
    <row r="4647" spans="7:23" ht="12.75">
      <c r="G4647">
        <v>307879</v>
      </c>
      <c r="H4647" s="114" t="s">
        <v>4425</v>
      </c>
      <c r="I4647" s="114" t="s">
        <v>678</v>
      </c>
      <c r="L4647">
        <v>348869</v>
      </c>
      <c r="M4647" s="114" t="s">
        <v>4798</v>
      </c>
      <c r="N4647" s="114" t="s">
        <v>677</v>
      </c>
      <c r="V4647" s="114" t="s">
        <v>4466</v>
      </c>
      <c r="W4647">
        <v>309273</v>
      </c>
    </row>
    <row r="4648" spans="7:23" ht="12.75">
      <c r="G4648">
        <v>307880</v>
      </c>
      <c r="H4648" s="114" t="s">
        <v>4426</v>
      </c>
      <c r="I4648" s="114" t="s">
        <v>678</v>
      </c>
      <c r="L4648">
        <v>348870</v>
      </c>
      <c r="M4648" s="114" t="s">
        <v>4860</v>
      </c>
      <c r="N4648" s="114" t="s">
        <v>678</v>
      </c>
      <c r="V4648" s="114" t="s">
        <v>4467</v>
      </c>
      <c r="W4648">
        <v>309467</v>
      </c>
    </row>
    <row r="4649" spans="7:23" ht="12.75">
      <c r="G4649">
        <v>307881</v>
      </c>
      <c r="H4649" s="114" t="s">
        <v>4427</v>
      </c>
      <c r="I4649" s="114" t="s">
        <v>678</v>
      </c>
      <c r="L4649">
        <v>349269</v>
      </c>
      <c r="M4649" s="114" t="s">
        <v>4823</v>
      </c>
      <c r="N4649" s="114" t="s">
        <v>658</v>
      </c>
      <c r="V4649" s="114" t="s">
        <v>4468</v>
      </c>
      <c r="W4649">
        <v>309468</v>
      </c>
    </row>
    <row r="4650" spans="7:23" ht="12.75">
      <c r="G4650">
        <v>307882</v>
      </c>
      <c r="H4650" s="114" t="s">
        <v>4428</v>
      </c>
      <c r="I4650" s="114" t="s">
        <v>678</v>
      </c>
      <c r="L4650">
        <v>349272</v>
      </c>
      <c r="M4650" s="114" t="s">
        <v>4801</v>
      </c>
      <c r="N4650" s="114" t="s">
        <v>677</v>
      </c>
      <c r="V4650" s="114" t="s">
        <v>4469</v>
      </c>
      <c r="W4650">
        <v>309471</v>
      </c>
    </row>
    <row r="4651" spans="7:23" ht="12.75">
      <c r="G4651">
        <v>307883</v>
      </c>
      <c r="H4651" s="114" t="s">
        <v>4429</v>
      </c>
      <c r="I4651" s="114" t="s">
        <v>678</v>
      </c>
      <c r="L4651">
        <v>349467</v>
      </c>
      <c r="M4651" s="114" t="s">
        <v>4836</v>
      </c>
      <c r="N4651" s="114" t="s">
        <v>658</v>
      </c>
      <c r="V4651" s="114" t="s">
        <v>4470</v>
      </c>
      <c r="W4651">
        <v>309469</v>
      </c>
    </row>
    <row r="4652" spans="7:23" ht="12.75">
      <c r="G4652">
        <v>307926</v>
      </c>
      <c r="H4652" s="114" t="s">
        <v>4430</v>
      </c>
      <c r="I4652" s="114" t="s">
        <v>678</v>
      </c>
      <c r="L4652">
        <v>349470</v>
      </c>
      <c r="M4652" s="114" t="s">
        <v>4814</v>
      </c>
      <c r="N4652" s="114" t="s">
        <v>677</v>
      </c>
      <c r="V4652" s="114" t="s">
        <v>5435</v>
      </c>
      <c r="W4652">
        <v>414466</v>
      </c>
    </row>
    <row r="4653" spans="7:23" ht="12.75">
      <c r="G4653">
        <v>308070</v>
      </c>
      <c r="H4653" s="114" t="s">
        <v>4431</v>
      </c>
      <c r="I4653" s="114" t="s">
        <v>678</v>
      </c>
      <c r="L4653">
        <v>349485</v>
      </c>
      <c r="M4653" s="114" t="s">
        <v>4856</v>
      </c>
      <c r="N4653" s="114" t="s">
        <v>678</v>
      </c>
      <c r="V4653" s="114" t="s">
        <v>4471</v>
      </c>
      <c r="W4653">
        <v>309473</v>
      </c>
    </row>
    <row r="4654" spans="7:23" ht="12.75">
      <c r="G4654">
        <v>308071</v>
      </c>
      <c r="H4654" s="114" t="s">
        <v>4432</v>
      </c>
      <c r="I4654" s="114" t="s">
        <v>678</v>
      </c>
      <c r="L4654">
        <v>349667</v>
      </c>
      <c r="M4654" s="114" t="s">
        <v>4824</v>
      </c>
      <c r="N4654" s="114" t="s">
        <v>658</v>
      </c>
      <c r="V4654" s="114" t="s">
        <v>4472</v>
      </c>
      <c r="W4654">
        <v>309474</v>
      </c>
    </row>
    <row r="4655" spans="7:23" ht="12.75">
      <c r="G4655">
        <v>308069</v>
      </c>
      <c r="H4655" s="114" t="s">
        <v>4433</v>
      </c>
      <c r="I4655" s="114" t="s">
        <v>678</v>
      </c>
      <c r="L4655">
        <v>349670</v>
      </c>
      <c r="M4655" s="114" t="s">
        <v>4802</v>
      </c>
      <c r="N4655" s="114" t="s">
        <v>677</v>
      </c>
      <c r="V4655" s="114" t="s">
        <v>4473</v>
      </c>
      <c r="W4655">
        <v>309475</v>
      </c>
    </row>
    <row r="4656" spans="7:23" ht="12.75">
      <c r="G4656">
        <v>308266</v>
      </c>
      <c r="H4656" s="114" t="s">
        <v>4434</v>
      </c>
      <c r="I4656" s="114" t="s">
        <v>678</v>
      </c>
      <c r="L4656">
        <v>349671</v>
      </c>
      <c r="M4656" s="114" t="s">
        <v>4858</v>
      </c>
      <c r="N4656" s="114" t="s">
        <v>678</v>
      </c>
      <c r="V4656" s="114" t="s">
        <v>4859</v>
      </c>
      <c r="W4656">
        <v>355666</v>
      </c>
    </row>
    <row r="4657" spans="7:23" ht="12.75">
      <c r="G4657">
        <v>308076</v>
      </c>
      <c r="H4657" s="114" t="s">
        <v>4435</v>
      </c>
      <c r="I4657" s="114" t="s">
        <v>678</v>
      </c>
      <c r="L4657">
        <v>349673</v>
      </c>
      <c r="M4657" s="114" t="s">
        <v>4833</v>
      </c>
      <c r="N4657" s="114" t="s">
        <v>658</v>
      </c>
      <c r="V4657" s="114" t="s">
        <v>5436</v>
      </c>
      <c r="W4657">
        <v>410066</v>
      </c>
    </row>
    <row r="4658" spans="7:23" ht="12.75">
      <c r="G4658">
        <v>308077</v>
      </c>
      <c r="H4658" s="114" t="s">
        <v>4436</v>
      </c>
      <c r="I4658" s="114" t="s">
        <v>678</v>
      </c>
      <c r="L4658">
        <v>349676</v>
      </c>
      <c r="M4658" s="114" t="s">
        <v>4811</v>
      </c>
      <c r="N4658" s="114" t="s">
        <v>677</v>
      </c>
      <c r="V4658" s="114" t="s">
        <v>5437</v>
      </c>
      <c r="W4658">
        <v>413670</v>
      </c>
    </row>
    <row r="4659" spans="7:23" ht="12.75">
      <c r="G4659">
        <v>308073</v>
      </c>
      <c r="H4659" s="114" t="s">
        <v>4437</v>
      </c>
      <c r="I4659" s="114" t="s">
        <v>678</v>
      </c>
      <c r="L4659">
        <v>349693</v>
      </c>
      <c r="M4659" s="114" t="s">
        <v>4834</v>
      </c>
      <c r="N4659" s="114" t="s">
        <v>658</v>
      </c>
      <c r="V4659" s="114" t="s">
        <v>5438</v>
      </c>
      <c r="W4659">
        <v>414866</v>
      </c>
    </row>
    <row r="4660" spans="7:23" ht="12.75">
      <c r="G4660">
        <v>308269</v>
      </c>
      <c r="H4660" s="114" t="s">
        <v>4438</v>
      </c>
      <c r="I4660" s="114" t="s">
        <v>678</v>
      </c>
      <c r="L4660">
        <v>349696</v>
      </c>
      <c r="M4660" s="114" t="s">
        <v>4812</v>
      </c>
      <c r="N4660" s="114" t="s">
        <v>677</v>
      </c>
      <c r="V4660" s="114" t="s">
        <v>4474</v>
      </c>
      <c r="W4660">
        <v>309476</v>
      </c>
    </row>
    <row r="4661" spans="7:23" ht="12.75">
      <c r="G4661">
        <v>308270</v>
      </c>
      <c r="H4661" s="114" t="s">
        <v>4439</v>
      </c>
      <c r="I4661" s="114" t="s">
        <v>678</v>
      </c>
      <c r="L4661">
        <v>352067</v>
      </c>
      <c r="M4661" s="114" t="s">
        <v>4830</v>
      </c>
      <c r="N4661" s="114" t="s">
        <v>658</v>
      </c>
      <c r="V4661" s="114" t="s">
        <v>4475</v>
      </c>
      <c r="W4661">
        <v>309477</v>
      </c>
    </row>
    <row r="4662" spans="7:23" ht="12.75">
      <c r="G4662">
        <v>308272</v>
      </c>
      <c r="H4662" s="114" t="s">
        <v>4441</v>
      </c>
      <c r="I4662" s="114" t="s">
        <v>678</v>
      </c>
      <c r="L4662">
        <v>352070</v>
      </c>
      <c r="M4662" s="114" t="s">
        <v>4808</v>
      </c>
      <c r="N4662" s="114" t="s">
        <v>677</v>
      </c>
      <c r="V4662" s="114" t="s">
        <v>4476</v>
      </c>
      <c r="W4662">
        <v>309478</v>
      </c>
    </row>
    <row r="4663" spans="7:23" ht="12.75">
      <c r="G4663">
        <v>308273</v>
      </c>
      <c r="H4663" s="114" t="s">
        <v>4442</v>
      </c>
      <c r="I4663" s="114" t="s">
        <v>678</v>
      </c>
      <c r="L4663">
        <v>353866</v>
      </c>
      <c r="M4663" s="114" t="s">
        <v>4796</v>
      </c>
      <c r="N4663" s="114" t="s">
        <v>678</v>
      </c>
      <c r="V4663" s="114" t="s">
        <v>4477</v>
      </c>
      <c r="W4663">
        <v>309481</v>
      </c>
    </row>
    <row r="4664" spans="7:23" ht="12.75">
      <c r="G4664">
        <v>308278</v>
      </c>
      <c r="H4664" s="114" t="s">
        <v>4444</v>
      </c>
      <c r="I4664" s="114" t="s">
        <v>678</v>
      </c>
      <c r="L4664">
        <v>354066</v>
      </c>
      <c r="M4664" s="114" t="s">
        <v>4855</v>
      </c>
      <c r="N4664" s="114" t="s">
        <v>680</v>
      </c>
      <c r="V4664" s="114" t="s">
        <v>4478</v>
      </c>
      <c r="W4664">
        <v>309482</v>
      </c>
    </row>
    <row r="4665" spans="7:23" ht="12.75">
      <c r="G4665">
        <v>308279</v>
      </c>
      <c r="H4665" s="114" t="s">
        <v>4445</v>
      </c>
      <c r="I4665" s="114" t="s">
        <v>678</v>
      </c>
      <c r="L4665">
        <v>354067</v>
      </c>
      <c r="M4665" s="114" t="s">
        <v>4854</v>
      </c>
      <c r="N4665" s="114" t="s">
        <v>680</v>
      </c>
      <c r="V4665" s="114" t="s">
        <v>4767</v>
      </c>
      <c r="W4665">
        <v>323678</v>
      </c>
    </row>
    <row r="4666" spans="7:23" ht="12.75">
      <c r="G4666">
        <v>308280</v>
      </c>
      <c r="H4666" s="114" t="s">
        <v>4446</v>
      </c>
      <c r="I4666" s="114" t="s">
        <v>678</v>
      </c>
      <c r="L4666">
        <v>354068</v>
      </c>
      <c r="M4666" s="114" t="s">
        <v>4850</v>
      </c>
      <c r="N4666" s="114" t="s">
        <v>680</v>
      </c>
      <c r="V4666" s="114" t="s">
        <v>4479</v>
      </c>
      <c r="W4666">
        <v>309483</v>
      </c>
    </row>
    <row r="4667" spans="7:23" ht="12.75">
      <c r="G4667">
        <v>308466</v>
      </c>
      <c r="H4667" s="114" t="s">
        <v>4447</v>
      </c>
      <c r="I4667" s="114" t="s">
        <v>678</v>
      </c>
      <c r="L4667">
        <v>354277</v>
      </c>
      <c r="M4667" s="114" t="s">
        <v>4785</v>
      </c>
      <c r="V4667" s="114" t="s">
        <v>4480</v>
      </c>
      <c r="W4667">
        <v>309484</v>
      </c>
    </row>
    <row r="4668" spans="7:23" ht="12.75">
      <c r="G4668">
        <v>308275</v>
      </c>
      <c r="H4668" s="114" t="s">
        <v>4448</v>
      </c>
      <c r="I4668" s="114" t="s">
        <v>678</v>
      </c>
      <c r="L4668">
        <v>354280</v>
      </c>
      <c r="M4668" s="114" t="s">
        <v>4756</v>
      </c>
      <c r="N4668" s="114" t="s">
        <v>4785</v>
      </c>
      <c r="V4668" s="114" t="s">
        <v>4481</v>
      </c>
      <c r="W4668">
        <v>309485</v>
      </c>
    </row>
    <row r="4669" spans="7:23" ht="12.75">
      <c r="G4669">
        <v>308468</v>
      </c>
      <c r="H4669" s="114" t="s">
        <v>4449</v>
      </c>
      <c r="I4669" s="114" t="s">
        <v>678</v>
      </c>
      <c r="L4669">
        <v>354281</v>
      </c>
      <c r="M4669" s="114" t="s">
        <v>4189</v>
      </c>
      <c r="N4669" s="114" t="s">
        <v>4785</v>
      </c>
      <c r="V4669" s="114" t="s">
        <v>4482</v>
      </c>
      <c r="W4669">
        <v>309486</v>
      </c>
    </row>
    <row r="4670" spans="7:23" ht="12.75">
      <c r="G4670">
        <v>308469</v>
      </c>
      <c r="H4670" s="114" t="s">
        <v>4450</v>
      </c>
      <c r="I4670" s="114" t="s">
        <v>678</v>
      </c>
      <c r="L4670">
        <v>354282</v>
      </c>
      <c r="M4670" s="114" t="s">
        <v>4757</v>
      </c>
      <c r="N4670" s="114" t="s">
        <v>4785</v>
      </c>
      <c r="V4670" s="114" t="s">
        <v>4483</v>
      </c>
      <c r="W4670">
        <v>309487</v>
      </c>
    </row>
    <row r="4671" spans="7:23" ht="12.75">
      <c r="G4671">
        <v>308478</v>
      </c>
      <c r="H4671" s="114" t="s">
        <v>4451</v>
      </c>
      <c r="I4671" s="114" t="s">
        <v>678</v>
      </c>
      <c r="L4671">
        <v>354283</v>
      </c>
      <c r="M4671" s="114" t="s">
        <v>4758</v>
      </c>
      <c r="N4671" s="114" t="s">
        <v>4785</v>
      </c>
      <c r="V4671" s="114" t="s">
        <v>4768</v>
      </c>
      <c r="W4671">
        <v>325066</v>
      </c>
    </row>
    <row r="4672" spans="7:23" ht="12.75">
      <c r="G4672">
        <v>308674</v>
      </c>
      <c r="H4672" s="114" t="s">
        <v>4452</v>
      </c>
      <c r="I4672" s="114" t="s">
        <v>678</v>
      </c>
      <c r="L4672">
        <v>354284</v>
      </c>
      <c r="M4672" s="114" t="s">
        <v>4190</v>
      </c>
      <c r="N4672" s="114" t="s">
        <v>4785</v>
      </c>
      <c r="V4672" s="114" t="s">
        <v>4484</v>
      </c>
      <c r="W4672">
        <v>309488</v>
      </c>
    </row>
    <row r="4673" spans="7:23" ht="12.75">
      <c r="G4673">
        <v>308675</v>
      </c>
      <c r="H4673" s="114" t="s">
        <v>780</v>
      </c>
      <c r="I4673" s="114" t="s">
        <v>678</v>
      </c>
      <c r="L4673">
        <v>354285</v>
      </c>
      <c r="M4673" s="114" t="s">
        <v>4191</v>
      </c>
      <c r="N4673" s="114" t="s">
        <v>4785</v>
      </c>
      <c r="V4673" s="114" t="s">
        <v>4485</v>
      </c>
      <c r="W4673">
        <v>309489</v>
      </c>
    </row>
    <row r="4674" spans="7:23" ht="12.75">
      <c r="G4674">
        <v>308676</v>
      </c>
      <c r="H4674" s="114" t="s">
        <v>781</v>
      </c>
      <c r="I4674" s="114" t="s">
        <v>678</v>
      </c>
      <c r="L4674">
        <v>354286</v>
      </c>
      <c r="M4674" s="114" t="s">
        <v>4192</v>
      </c>
      <c r="N4674" s="114" t="s">
        <v>4785</v>
      </c>
      <c r="V4674" s="114" t="s">
        <v>4486</v>
      </c>
      <c r="W4674">
        <v>309490</v>
      </c>
    </row>
    <row r="4675" spans="7:23" ht="12.75">
      <c r="G4675">
        <v>308677</v>
      </c>
      <c r="H4675" s="114" t="s">
        <v>782</v>
      </c>
      <c r="I4675" s="114" t="s">
        <v>678</v>
      </c>
      <c r="L4675">
        <v>354287</v>
      </c>
      <c r="M4675" s="114" t="s">
        <v>4193</v>
      </c>
      <c r="N4675" s="114" t="s">
        <v>4785</v>
      </c>
      <c r="V4675" s="114" t="s">
        <v>4487</v>
      </c>
      <c r="W4675">
        <v>309491</v>
      </c>
    </row>
    <row r="4676" spans="7:23" ht="12.75">
      <c r="G4676">
        <v>308678</v>
      </c>
      <c r="H4676" s="114" t="s">
        <v>783</v>
      </c>
      <c r="I4676" s="114" t="s">
        <v>678</v>
      </c>
      <c r="L4676">
        <v>354288</v>
      </c>
      <c r="M4676" s="114" t="s">
        <v>4194</v>
      </c>
      <c r="N4676" s="114" t="s">
        <v>4785</v>
      </c>
      <c r="V4676" s="114" t="s">
        <v>4490</v>
      </c>
      <c r="W4676">
        <v>309495</v>
      </c>
    </row>
    <row r="4677" spans="7:23" ht="12.75">
      <c r="G4677">
        <v>308679</v>
      </c>
      <c r="H4677" s="114" t="s">
        <v>784</v>
      </c>
      <c r="I4677" s="114" t="s">
        <v>678</v>
      </c>
      <c r="L4677">
        <v>354289</v>
      </c>
      <c r="M4677" s="114" t="s">
        <v>4195</v>
      </c>
      <c r="N4677" s="114" t="s">
        <v>4785</v>
      </c>
      <c r="V4677" s="114" t="s">
        <v>4491</v>
      </c>
      <c r="W4677">
        <v>309497</v>
      </c>
    </row>
    <row r="4678" spans="7:23" ht="12.75">
      <c r="G4678">
        <v>308680</v>
      </c>
      <c r="H4678" s="114" t="s">
        <v>785</v>
      </c>
      <c r="I4678" s="114" t="s">
        <v>678</v>
      </c>
      <c r="L4678">
        <v>354290</v>
      </c>
      <c r="M4678" s="114" t="s">
        <v>4196</v>
      </c>
      <c r="N4678" s="114" t="s">
        <v>4785</v>
      </c>
      <c r="V4678" s="114" t="s">
        <v>4492</v>
      </c>
      <c r="W4678">
        <v>309498</v>
      </c>
    </row>
    <row r="4679" spans="7:23" ht="12.75">
      <c r="G4679">
        <v>308681</v>
      </c>
      <c r="H4679" s="114" t="s">
        <v>786</v>
      </c>
      <c r="I4679" s="114" t="s">
        <v>678</v>
      </c>
      <c r="L4679">
        <v>354291</v>
      </c>
      <c r="M4679" s="114" t="s">
        <v>4197</v>
      </c>
      <c r="N4679" s="114" t="s">
        <v>4785</v>
      </c>
      <c r="V4679" s="114" t="s">
        <v>5439</v>
      </c>
      <c r="W4679">
        <v>413266</v>
      </c>
    </row>
    <row r="4680" spans="7:23" ht="12.75">
      <c r="G4680">
        <v>308682</v>
      </c>
      <c r="H4680" s="114" t="s">
        <v>787</v>
      </c>
      <c r="I4680" s="114" t="s">
        <v>678</v>
      </c>
      <c r="L4680">
        <v>354292</v>
      </c>
      <c r="M4680" s="114" t="s">
        <v>4198</v>
      </c>
      <c r="N4680" s="114" t="s">
        <v>4785</v>
      </c>
      <c r="V4680" s="114" t="s">
        <v>4493</v>
      </c>
      <c r="W4680">
        <v>309499</v>
      </c>
    </row>
    <row r="4681" spans="7:23" ht="12.75">
      <c r="G4681">
        <v>308683</v>
      </c>
      <c r="H4681" s="114" t="s">
        <v>788</v>
      </c>
      <c r="I4681" s="114" t="s">
        <v>678</v>
      </c>
      <c r="L4681">
        <v>354293</v>
      </c>
      <c r="M4681" s="114" t="s">
        <v>4199</v>
      </c>
      <c r="N4681" s="114" t="s">
        <v>4785</v>
      </c>
      <c r="V4681" s="114" t="s">
        <v>4494</v>
      </c>
      <c r="W4681">
        <v>309500</v>
      </c>
    </row>
    <row r="4682" spans="7:23" ht="12.75">
      <c r="G4682">
        <v>308688</v>
      </c>
      <c r="H4682" s="114" t="s">
        <v>4453</v>
      </c>
      <c r="I4682" s="114" t="s">
        <v>678</v>
      </c>
      <c r="L4682">
        <v>354298</v>
      </c>
      <c r="M4682" s="114" t="s">
        <v>4200</v>
      </c>
      <c r="N4682" s="114" t="s">
        <v>4785</v>
      </c>
      <c r="V4682" s="114" t="s">
        <v>4495</v>
      </c>
      <c r="W4682">
        <v>309501</v>
      </c>
    </row>
    <row r="4683" spans="7:23" ht="12.75">
      <c r="G4683">
        <v>308692</v>
      </c>
      <c r="H4683" s="114" t="s">
        <v>4454</v>
      </c>
      <c r="I4683" s="114" t="s">
        <v>678</v>
      </c>
      <c r="L4683">
        <v>354299</v>
      </c>
      <c r="M4683" s="114" t="s">
        <v>4201</v>
      </c>
      <c r="N4683" s="114" t="s">
        <v>4785</v>
      </c>
      <c r="V4683" s="114" t="s">
        <v>4496</v>
      </c>
      <c r="W4683">
        <v>309502</v>
      </c>
    </row>
    <row r="4684" spans="7:23" ht="12.75">
      <c r="G4684">
        <v>308691</v>
      </c>
      <c r="H4684" s="114" t="s">
        <v>4455</v>
      </c>
      <c r="I4684" s="114" t="s">
        <v>678</v>
      </c>
      <c r="L4684">
        <v>354300</v>
      </c>
      <c r="M4684" s="114" t="s">
        <v>4202</v>
      </c>
      <c r="N4684" s="114" t="s">
        <v>4785</v>
      </c>
      <c r="V4684" s="114" t="s">
        <v>4497</v>
      </c>
      <c r="W4684">
        <v>313067</v>
      </c>
    </row>
    <row r="4685" spans="7:23" ht="12.75">
      <c r="G4685">
        <v>308697</v>
      </c>
      <c r="H4685" s="114" t="s">
        <v>4456</v>
      </c>
      <c r="I4685" s="114" t="s">
        <v>678</v>
      </c>
      <c r="L4685">
        <v>354301</v>
      </c>
      <c r="M4685" s="114" t="s">
        <v>4203</v>
      </c>
      <c r="N4685" s="114" t="s">
        <v>4785</v>
      </c>
      <c r="V4685" s="114" t="s">
        <v>4498</v>
      </c>
      <c r="W4685">
        <v>313068</v>
      </c>
    </row>
    <row r="4686" spans="7:23" ht="12.75">
      <c r="G4686">
        <v>308874</v>
      </c>
      <c r="H4686" s="114" t="s">
        <v>800</v>
      </c>
      <c r="I4686" s="114" t="s">
        <v>678</v>
      </c>
      <c r="L4686">
        <v>354302</v>
      </c>
      <c r="M4686" s="114" t="s">
        <v>4204</v>
      </c>
      <c r="N4686" s="114" t="s">
        <v>4785</v>
      </c>
      <c r="V4686" s="114" t="s">
        <v>4499</v>
      </c>
      <c r="W4686">
        <v>309503</v>
      </c>
    </row>
    <row r="4687" spans="7:23" ht="12.75">
      <c r="G4687">
        <v>418866</v>
      </c>
      <c r="H4687" s="114" t="s">
        <v>5052</v>
      </c>
      <c r="I4687" s="114" t="s">
        <v>678</v>
      </c>
      <c r="L4687">
        <v>354303</v>
      </c>
      <c r="M4687" s="114" t="s">
        <v>4205</v>
      </c>
      <c r="N4687" s="114" t="s">
        <v>4785</v>
      </c>
      <c r="V4687" s="114" t="s">
        <v>4500</v>
      </c>
      <c r="W4687">
        <v>309504</v>
      </c>
    </row>
    <row r="4688" spans="7:23" ht="12.75">
      <c r="G4688">
        <v>308875</v>
      </c>
      <c r="H4688" s="114" t="s">
        <v>801</v>
      </c>
      <c r="I4688" s="114" t="s">
        <v>678</v>
      </c>
      <c r="L4688">
        <v>354304</v>
      </c>
      <c r="M4688" s="114" t="s">
        <v>4206</v>
      </c>
      <c r="N4688" s="114" t="s">
        <v>4785</v>
      </c>
      <c r="V4688" s="114" t="s">
        <v>4501</v>
      </c>
      <c r="W4688">
        <v>309505</v>
      </c>
    </row>
    <row r="4689" spans="7:23" ht="12.75">
      <c r="G4689">
        <v>308883</v>
      </c>
      <c r="H4689" s="114" t="s">
        <v>802</v>
      </c>
      <c r="I4689" s="114" t="s">
        <v>678</v>
      </c>
      <c r="L4689">
        <v>354305</v>
      </c>
      <c r="M4689" s="114" t="s">
        <v>4207</v>
      </c>
      <c r="N4689" s="114" t="s">
        <v>4785</v>
      </c>
      <c r="V4689" s="114" t="s">
        <v>4502</v>
      </c>
      <c r="W4689">
        <v>309479</v>
      </c>
    </row>
    <row r="4690" spans="7:23" ht="12.75">
      <c r="G4690">
        <v>414666</v>
      </c>
      <c r="H4690" s="114" t="s">
        <v>5433</v>
      </c>
      <c r="I4690" s="114" t="s">
        <v>678</v>
      </c>
      <c r="L4690">
        <v>354306</v>
      </c>
      <c r="M4690" s="114" t="s">
        <v>4208</v>
      </c>
      <c r="N4690" s="114" t="s">
        <v>4785</v>
      </c>
      <c r="V4690" s="114" t="s">
        <v>4503</v>
      </c>
      <c r="W4690">
        <v>309667</v>
      </c>
    </row>
    <row r="4691" spans="7:23" ht="12.75">
      <c r="G4691">
        <v>308876</v>
      </c>
      <c r="H4691" s="114" t="s">
        <v>4457</v>
      </c>
      <c r="I4691" s="114" t="s">
        <v>678</v>
      </c>
      <c r="L4691">
        <v>354307</v>
      </c>
      <c r="M4691" s="114" t="s">
        <v>4209</v>
      </c>
      <c r="N4691" s="114" t="s">
        <v>4785</v>
      </c>
      <c r="V4691" s="114" t="s">
        <v>5440</v>
      </c>
      <c r="W4691">
        <v>417870</v>
      </c>
    </row>
    <row r="4692" spans="7:23" ht="12.75">
      <c r="G4692">
        <v>308879</v>
      </c>
      <c r="H4692" s="114" t="s">
        <v>805</v>
      </c>
      <c r="I4692" s="114" t="s">
        <v>678</v>
      </c>
      <c r="L4692">
        <v>354308</v>
      </c>
      <c r="M4692" s="114" t="s">
        <v>4210</v>
      </c>
      <c r="N4692" s="114" t="s">
        <v>4785</v>
      </c>
      <c r="V4692" s="114" t="s">
        <v>4504</v>
      </c>
      <c r="W4692">
        <v>309668</v>
      </c>
    </row>
    <row r="4693" spans="7:23" ht="12.75">
      <c r="G4693">
        <v>308880</v>
      </c>
      <c r="H4693" s="114" t="s">
        <v>806</v>
      </c>
      <c r="I4693" s="114" t="s">
        <v>678</v>
      </c>
      <c r="L4693">
        <v>354309</v>
      </c>
      <c r="M4693" s="114" t="s">
        <v>4211</v>
      </c>
      <c r="N4693" s="114" t="s">
        <v>4785</v>
      </c>
      <c r="V4693" s="114" t="s">
        <v>4505</v>
      </c>
      <c r="W4693">
        <v>313266</v>
      </c>
    </row>
    <row r="4694" spans="7:23" ht="12.75">
      <c r="G4694">
        <v>308884</v>
      </c>
      <c r="H4694" s="114" t="s">
        <v>807</v>
      </c>
      <c r="I4694" s="114" t="s">
        <v>678</v>
      </c>
      <c r="L4694">
        <v>354310</v>
      </c>
      <c r="M4694" s="114" t="s">
        <v>4212</v>
      </c>
      <c r="N4694" s="114" t="s">
        <v>4785</v>
      </c>
      <c r="V4694" s="114" t="s">
        <v>4860</v>
      </c>
      <c r="W4694">
        <v>348870</v>
      </c>
    </row>
    <row r="4695" spans="7:23" ht="12.75">
      <c r="G4695">
        <v>308885</v>
      </c>
      <c r="H4695" s="114" t="s">
        <v>808</v>
      </c>
      <c r="I4695" s="114" t="s">
        <v>678</v>
      </c>
      <c r="L4695">
        <v>354311</v>
      </c>
      <c r="M4695" s="114" t="s">
        <v>4213</v>
      </c>
      <c r="N4695" s="114" t="s">
        <v>4785</v>
      </c>
      <c r="V4695" s="114" t="s">
        <v>5441</v>
      </c>
      <c r="W4695">
        <v>392068</v>
      </c>
    </row>
    <row r="4696" spans="7:23" ht="12.75">
      <c r="G4696">
        <v>325067</v>
      </c>
      <c r="H4696" s="114" t="s">
        <v>809</v>
      </c>
      <c r="I4696" s="114" t="s">
        <v>678</v>
      </c>
      <c r="L4696">
        <v>354313</v>
      </c>
      <c r="M4696" s="114" t="s">
        <v>4214</v>
      </c>
      <c r="N4696" s="114" t="s">
        <v>4785</v>
      </c>
      <c r="V4696" s="114" t="s">
        <v>5442</v>
      </c>
      <c r="W4696">
        <v>392069</v>
      </c>
    </row>
    <row r="4697" spans="7:23" ht="12.75">
      <c r="G4697">
        <v>308886</v>
      </c>
      <c r="H4697" s="114" t="s">
        <v>810</v>
      </c>
      <c r="I4697" s="114" t="s">
        <v>678</v>
      </c>
      <c r="L4697">
        <v>354315</v>
      </c>
      <c r="M4697" s="114" t="s">
        <v>4863</v>
      </c>
      <c r="N4697" s="114" t="s">
        <v>4785</v>
      </c>
      <c r="V4697" s="114" t="s">
        <v>4459</v>
      </c>
      <c r="W4697">
        <v>312867</v>
      </c>
    </row>
    <row r="4698" spans="7:23" ht="12.75">
      <c r="G4698">
        <v>353866</v>
      </c>
      <c r="H4698" s="114" t="s">
        <v>4796</v>
      </c>
      <c r="I4698" s="114" t="s">
        <v>678</v>
      </c>
      <c r="L4698">
        <v>354318</v>
      </c>
      <c r="M4698" s="114" t="s">
        <v>4216</v>
      </c>
      <c r="N4698" s="114" t="s">
        <v>4785</v>
      </c>
      <c r="V4698" s="114" t="s">
        <v>4506</v>
      </c>
      <c r="W4698">
        <v>309669</v>
      </c>
    </row>
    <row r="4699" spans="7:23" ht="12.75">
      <c r="G4699">
        <v>397271</v>
      </c>
      <c r="H4699" s="114" t="s">
        <v>5053</v>
      </c>
      <c r="I4699" s="114" t="s">
        <v>678</v>
      </c>
      <c r="L4699">
        <v>354319</v>
      </c>
      <c r="M4699" s="114" t="s">
        <v>4864</v>
      </c>
      <c r="N4699" s="114" t="s">
        <v>4785</v>
      </c>
      <c r="V4699" s="114" t="s">
        <v>4507</v>
      </c>
      <c r="W4699">
        <v>309670</v>
      </c>
    </row>
    <row r="4700" spans="7:23" ht="12.75">
      <c r="G4700">
        <v>420671</v>
      </c>
      <c r="H4700" s="114" t="s">
        <v>5054</v>
      </c>
      <c r="I4700" s="114" t="s">
        <v>678</v>
      </c>
      <c r="L4700">
        <v>354322</v>
      </c>
      <c r="M4700" s="114" t="s">
        <v>4218</v>
      </c>
      <c r="N4700" s="114" t="s">
        <v>4785</v>
      </c>
      <c r="V4700" s="114" t="s">
        <v>4508</v>
      </c>
      <c r="W4700">
        <v>309671</v>
      </c>
    </row>
    <row r="4701" spans="7:23" ht="12.75">
      <c r="G4701">
        <v>312866</v>
      </c>
      <c r="H4701" s="114" t="s">
        <v>4458</v>
      </c>
      <c r="I4701" s="114" t="s">
        <v>678</v>
      </c>
      <c r="L4701">
        <v>354323</v>
      </c>
      <c r="M4701" s="114" t="s">
        <v>4219</v>
      </c>
      <c r="N4701" s="114" t="s">
        <v>4785</v>
      </c>
      <c r="V4701" s="114" t="s">
        <v>4509</v>
      </c>
      <c r="W4701">
        <v>309675</v>
      </c>
    </row>
    <row r="4702" spans="7:23" ht="12.75">
      <c r="G4702">
        <v>404266</v>
      </c>
      <c r="H4702" s="114" t="s">
        <v>5434</v>
      </c>
      <c r="I4702" s="114" t="s">
        <v>678</v>
      </c>
      <c r="L4702">
        <v>354324</v>
      </c>
      <c r="M4702" s="114" t="s">
        <v>4220</v>
      </c>
      <c r="N4702" s="114" t="s">
        <v>4785</v>
      </c>
      <c r="V4702" s="114" t="s">
        <v>4510</v>
      </c>
      <c r="W4702">
        <v>309868</v>
      </c>
    </row>
    <row r="4703" spans="7:23" ht="12.75">
      <c r="G4703">
        <v>308881</v>
      </c>
      <c r="H4703" s="114" t="s">
        <v>4460</v>
      </c>
      <c r="I4703" s="114" t="s">
        <v>678</v>
      </c>
      <c r="L4703">
        <v>354325</v>
      </c>
      <c r="M4703" s="114" t="s">
        <v>4221</v>
      </c>
      <c r="N4703" s="114" t="s">
        <v>4785</v>
      </c>
      <c r="V4703" s="114" t="s">
        <v>4511</v>
      </c>
      <c r="W4703">
        <v>313471</v>
      </c>
    </row>
    <row r="4704" spans="7:23" ht="12.75">
      <c r="G4704">
        <v>309067</v>
      </c>
      <c r="H4704" s="114" t="s">
        <v>803</v>
      </c>
      <c r="I4704" s="114" t="s">
        <v>678</v>
      </c>
      <c r="L4704">
        <v>354326</v>
      </c>
      <c r="M4704" s="114" t="s">
        <v>4222</v>
      </c>
      <c r="N4704" s="114" t="s">
        <v>4785</v>
      </c>
      <c r="V4704" s="114" t="s">
        <v>4512</v>
      </c>
      <c r="W4704">
        <v>309869</v>
      </c>
    </row>
    <row r="4705" spans="7:23" ht="12.75">
      <c r="G4705">
        <v>309068</v>
      </c>
      <c r="H4705" s="114" t="s">
        <v>804</v>
      </c>
      <c r="I4705" s="114" t="s">
        <v>678</v>
      </c>
      <c r="L4705">
        <v>354327</v>
      </c>
      <c r="M4705" s="114" t="s">
        <v>4223</v>
      </c>
      <c r="N4705" s="114" t="s">
        <v>4785</v>
      </c>
      <c r="V4705" s="114" t="s">
        <v>4513</v>
      </c>
      <c r="W4705">
        <v>309870</v>
      </c>
    </row>
    <row r="4706" spans="7:23" ht="12.75">
      <c r="G4706">
        <v>421271</v>
      </c>
      <c r="H4706" s="114" t="s">
        <v>5056</v>
      </c>
      <c r="I4706" s="114" t="s">
        <v>678</v>
      </c>
      <c r="L4706">
        <v>354328</v>
      </c>
      <c r="M4706" s="114" t="s">
        <v>4224</v>
      </c>
      <c r="N4706" s="114" t="s">
        <v>4785</v>
      </c>
      <c r="V4706" s="114" t="s">
        <v>4514</v>
      </c>
      <c r="W4706">
        <v>309871</v>
      </c>
    </row>
    <row r="4707" spans="7:23" ht="12.75">
      <c r="G4707">
        <v>309069</v>
      </c>
      <c r="H4707" s="114" t="s">
        <v>4461</v>
      </c>
      <c r="I4707" s="114" t="s">
        <v>678</v>
      </c>
      <c r="L4707">
        <v>354329</v>
      </c>
      <c r="M4707" s="114" t="s">
        <v>4225</v>
      </c>
      <c r="N4707" s="114" t="s">
        <v>4785</v>
      </c>
      <c r="V4707" s="114" t="s">
        <v>4515</v>
      </c>
      <c r="W4707">
        <v>309872</v>
      </c>
    </row>
    <row r="4708" spans="7:23" ht="12.75">
      <c r="G4708">
        <v>309070</v>
      </c>
      <c r="H4708" s="114" t="s">
        <v>815</v>
      </c>
      <c r="I4708" s="114" t="s">
        <v>678</v>
      </c>
      <c r="L4708">
        <v>354330</v>
      </c>
      <c r="M4708" s="114" t="s">
        <v>4226</v>
      </c>
      <c r="N4708" s="114" t="s">
        <v>4785</v>
      </c>
      <c r="V4708" s="114" t="s">
        <v>4516</v>
      </c>
      <c r="W4708">
        <v>309873</v>
      </c>
    </row>
    <row r="4709" spans="7:23" ht="12.75">
      <c r="G4709">
        <v>309071</v>
      </c>
      <c r="H4709" s="114" t="s">
        <v>816</v>
      </c>
      <c r="I4709" s="114" t="s">
        <v>678</v>
      </c>
      <c r="L4709">
        <v>354331</v>
      </c>
      <c r="M4709" s="114" t="s">
        <v>4227</v>
      </c>
      <c r="N4709" s="114" t="s">
        <v>4785</v>
      </c>
      <c r="V4709" s="114" t="s">
        <v>4517</v>
      </c>
      <c r="W4709">
        <v>309874</v>
      </c>
    </row>
    <row r="4710" spans="7:23" ht="12.75">
      <c r="G4710">
        <v>309073</v>
      </c>
      <c r="H4710" s="114" t="s">
        <v>817</v>
      </c>
      <c r="I4710" s="114" t="s">
        <v>678</v>
      </c>
      <c r="L4710">
        <v>354332</v>
      </c>
      <c r="M4710" s="114" t="s">
        <v>4228</v>
      </c>
      <c r="N4710" s="114" t="s">
        <v>4785</v>
      </c>
      <c r="V4710" s="114" t="s">
        <v>4769</v>
      </c>
      <c r="W4710">
        <v>324066</v>
      </c>
    </row>
    <row r="4711" spans="7:23" ht="12.75">
      <c r="G4711">
        <v>313066</v>
      </c>
      <c r="H4711" s="114" t="s">
        <v>4462</v>
      </c>
      <c r="I4711" s="114" t="s">
        <v>678</v>
      </c>
      <c r="L4711">
        <v>354333</v>
      </c>
      <c r="M4711" s="114" t="s">
        <v>4229</v>
      </c>
      <c r="N4711" s="114" t="s">
        <v>4785</v>
      </c>
      <c r="V4711" s="114" t="s">
        <v>4770</v>
      </c>
      <c r="W4711">
        <v>324067</v>
      </c>
    </row>
    <row r="4712" spans="7:23" ht="12.75">
      <c r="G4712">
        <v>309072</v>
      </c>
      <c r="H4712" s="114" t="s">
        <v>4463</v>
      </c>
      <c r="I4712" s="114" t="s">
        <v>678</v>
      </c>
      <c r="L4712">
        <v>354334</v>
      </c>
      <c r="M4712" s="114" t="s">
        <v>4230</v>
      </c>
      <c r="N4712" s="114" t="s">
        <v>4785</v>
      </c>
      <c r="V4712" s="114" t="s">
        <v>4518</v>
      </c>
      <c r="W4712">
        <v>309875</v>
      </c>
    </row>
    <row r="4713" spans="7:23" ht="12.75">
      <c r="G4713">
        <v>309267</v>
      </c>
      <c r="H4713" s="114" t="s">
        <v>4464</v>
      </c>
      <c r="I4713" s="114" t="s">
        <v>678</v>
      </c>
      <c r="L4713">
        <v>354335</v>
      </c>
      <c r="M4713" s="114" t="s">
        <v>4231</v>
      </c>
      <c r="N4713" s="114" t="s">
        <v>4785</v>
      </c>
      <c r="V4713" s="114" t="s">
        <v>4519</v>
      </c>
      <c r="W4713">
        <v>309876</v>
      </c>
    </row>
    <row r="4714" spans="7:23" ht="12.75">
      <c r="G4714">
        <v>309268</v>
      </c>
      <c r="H4714" s="114" t="s">
        <v>4465</v>
      </c>
      <c r="I4714" s="114" t="s">
        <v>678</v>
      </c>
      <c r="L4714">
        <v>354336</v>
      </c>
      <c r="M4714" s="114" t="s">
        <v>4232</v>
      </c>
      <c r="N4714" s="114" t="s">
        <v>4785</v>
      </c>
      <c r="V4714" s="114" t="s">
        <v>4520</v>
      </c>
      <c r="W4714">
        <v>309877</v>
      </c>
    </row>
    <row r="4715" spans="7:23" ht="12.75">
      <c r="G4715">
        <v>309273</v>
      </c>
      <c r="H4715" s="114" t="s">
        <v>4466</v>
      </c>
      <c r="I4715" s="114" t="s">
        <v>678</v>
      </c>
      <c r="L4715">
        <v>354337</v>
      </c>
      <c r="M4715" s="114" t="s">
        <v>4233</v>
      </c>
      <c r="N4715" s="114" t="s">
        <v>4785</v>
      </c>
      <c r="V4715" s="114" t="s">
        <v>4521</v>
      </c>
      <c r="W4715">
        <v>313466</v>
      </c>
    </row>
    <row r="4716" spans="7:23" ht="12.75">
      <c r="G4716">
        <v>309467</v>
      </c>
      <c r="H4716" s="114" t="s">
        <v>4467</v>
      </c>
      <c r="I4716" s="114" t="s">
        <v>678</v>
      </c>
      <c r="L4716">
        <v>354338</v>
      </c>
      <c r="M4716" s="114" t="s">
        <v>4234</v>
      </c>
      <c r="N4716" s="114" t="s">
        <v>4785</v>
      </c>
      <c r="V4716" s="114" t="s">
        <v>4522</v>
      </c>
      <c r="W4716">
        <v>309880</v>
      </c>
    </row>
    <row r="4717" spans="7:23" ht="12.75">
      <c r="G4717">
        <v>309468</v>
      </c>
      <c r="H4717" s="114" t="s">
        <v>4468</v>
      </c>
      <c r="I4717" s="114" t="s">
        <v>678</v>
      </c>
      <c r="L4717">
        <v>354339</v>
      </c>
      <c r="M4717" s="114" t="s">
        <v>4235</v>
      </c>
      <c r="N4717" s="114" t="s">
        <v>4785</v>
      </c>
      <c r="V4717" s="114" t="s">
        <v>4523</v>
      </c>
      <c r="W4717">
        <v>313472</v>
      </c>
    </row>
    <row r="4718" spans="7:23" ht="12.75">
      <c r="G4718">
        <v>309471</v>
      </c>
      <c r="H4718" s="114" t="s">
        <v>4469</v>
      </c>
      <c r="I4718" s="114" t="s">
        <v>678</v>
      </c>
      <c r="L4718">
        <v>354340</v>
      </c>
      <c r="M4718" s="114" t="s">
        <v>4236</v>
      </c>
      <c r="N4718" s="114" t="s">
        <v>4785</v>
      </c>
      <c r="V4718" s="114" t="s">
        <v>4524</v>
      </c>
      <c r="W4718">
        <v>309881</v>
      </c>
    </row>
    <row r="4719" spans="7:23" ht="12.75">
      <c r="G4719">
        <v>309469</v>
      </c>
      <c r="H4719" s="114" t="s">
        <v>4470</v>
      </c>
      <c r="I4719" s="114" t="s">
        <v>678</v>
      </c>
      <c r="L4719">
        <v>354341</v>
      </c>
      <c r="M4719" s="114" t="s">
        <v>4237</v>
      </c>
      <c r="N4719" s="114" t="s">
        <v>4785</v>
      </c>
      <c r="V4719" s="114" t="s">
        <v>4525</v>
      </c>
      <c r="W4719">
        <v>309882</v>
      </c>
    </row>
    <row r="4720" spans="7:23" ht="12.75">
      <c r="G4720">
        <v>414466</v>
      </c>
      <c r="H4720" s="114" t="s">
        <v>5435</v>
      </c>
      <c r="I4720" s="114" t="s">
        <v>678</v>
      </c>
      <c r="L4720">
        <v>354342</v>
      </c>
      <c r="M4720" s="114" t="s">
        <v>4238</v>
      </c>
      <c r="N4720" s="114" t="s">
        <v>4785</v>
      </c>
      <c r="V4720" s="114" t="s">
        <v>4526</v>
      </c>
      <c r="W4720">
        <v>309883</v>
      </c>
    </row>
    <row r="4721" spans="7:23" ht="12.75">
      <c r="G4721">
        <v>309473</v>
      </c>
      <c r="H4721" s="114" t="s">
        <v>4471</v>
      </c>
      <c r="I4721" s="114" t="s">
        <v>678</v>
      </c>
      <c r="L4721">
        <v>354343</v>
      </c>
      <c r="M4721" s="114" t="s">
        <v>4239</v>
      </c>
      <c r="N4721" s="114" t="s">
        <v>4785</v>
      </c>
      <c r="V4721" s="114" t="s">
        <v>4527</v>
      </c>
      <c r="W4721">
        <v>309884</v>
      </c>
    </row>
    <row r="4722" spans="7:23" ht="12.75">
      <c r="G4722">
        <v>309474</v>
      </c>
      <c r="H4722" s="114" t="s">
        <v>4472</v>
      </c>
      <c r="I4722" s="114" t="s">
        <v>678</v>
      </c>
      <c r="L4722">
        <v>354344</v>
      </c>
      <c r="M4722" s="114" t="s">
        <v>4240</v>
      </c>
      <c r="N4722" s="114" t="s">
        <v>4785</v>
      </c>
      <c r="V4722" s="114" t="s">
        <v>4771</v>
      </c>
      <c r="W4722">
        <v>324068</v>
      </c>
    </row>
    <row r="4723" spans="7:23" ht="12.75">
      <c r="G4723">
        <v>309475</v>
      </c>
      <c r="H4723" s="114" t="s">
        <v>4473</v>
      </c>
      <c r="I4723" s="114" t="s">
        <v>678</v>
      </c>
      <c r="L4723">
        <v>354345</v>
      </c>
      <c r="M4723" s="114" t="s">
        <v>4241</v>
      </c>
      <c r="N4723" s="114" t="s">
        <v>4785</v>
      </c>
      <c r="V4723" s="114" t="s">
        <v>4772</v>
      </c>
      <c r="W4723">
        <v>324069</v>
      </c>
    </row>
    <row r="4724" spans="7:23" ht="12.75">
      <c r="G4724">
        <v>355666</v>
      </c>
      <c r="H4724" s="114" t="s">
        <v>4859</v>
      </c>
      <c r="I4724" s="114" t="s">
        <v>678</v>
      </c>
      <c r="L4724">
        <v>354346</v>
      </c>
      <c r="M4724" s="114" t="s">
        <v>4242</v>
      </c>
      <c r="N4724" s="114" t="s">
        <v>4785</v>
      </c>
      <c r="V4724" s="114" t="s">
        <v>4528</v>
      </c>
      <c r="W4724">
        <v>309885</v>
      </c>
    </row>
    <row r="4725" spans="7:23" ht="12.75">
      <c r="G4725">
        <v>410066</v>
      </c>
      <c r="H4725" s="114" t="s">
        <v>5436</v>
      </c>
      <c r="I4725" s="114" t="s">
        <v>678</v>
      </c>
      <c r="L4725">
        <v>354347</v>
      </c>
      <c r="M4725" s="114" t="s">
        <v>4243</v>
      </c>
      <c r="N4725" s="114" t="s">
        <v>4785</v>
      </c>
      <c r="V4725" s="114" t="s">
        <v>4529</v>
      </c>
      <c r="W4725">
        <v>309886</v>
      </c>
    </row>
    <row r="4726" spans="7:23" ht="12.75">
      <c r="G4726">
        <v>413670</v>
      </c>
      <c r="H4726" s="114" t="s">
        <v>5437</v>
      </c>
      <c r="I4726" s="114" t="s">
        <v>678</v>
      </c>
      <c r="L4726">
        <v>354348</v>
      </c>
      <c r="M4726" s="114" t="s">
        <v>4244</v>
      </c>
      <c r="N4726" s="114" t="s">
        <v>4785</v>
      </c>
      <c r="V4726" s="114" t="s">
        <v>4530</v>
      </c>
      <c r="W4726">
        <v>313467</v>
      </c>
    </row>
    <row r="4727" spans="7:23" ht="12.75">
      <c r="G4727">
        <v>414866</v>
      </c>
      <c r="H4727" s="114" t="s">
        <v>5438</v>
      </c>
      <c r="I4727" s="114" t="s">
        <v>678</v>
      </c>
      <c r="L4727">
        <v>354349</v>
      </c>
      <c r="M4727" s="114" t="s">
        <v>4759</v>
      </c>
      <c r="N4727" s="114" t="s">
        <v>4785</v>
      </c>
      <c r="V4727" s="114" t="s">
        <v>4531</v>
      </c>
      <c r="W4727">
        <v>309878</v>
      </c>
    </row>
    <row r="4728" spans="7:23" ht="12.75">
      <c r="G4728">
        <v>309476</v>
      </c>
      <c r="H4728" s="114" t="s">
        <v>4474</v>
      </c>
      <c r="I4728" s="114" t="s">
        <v>678</v>
      </c>
      <c r="L4728">
        <v>354350</v>
      </c>
      <c r="M4728" s="114" t="s">
        <v>4245</v>
      </c>
      <c r="N4728" s="114" t="s">
        <v>4785</v>
      </c>
      <c r="V4728" s="114" t="s">
        <v>5443</v>
      </c>
      <c r="W4728">
        <v>418269</v>
      </c>
    </row>
    <row r="4729" spans="7:23" ht="12.75">
      <c r="G4729">
        <v>309477</v>
      </c>
      <c r="H4729" s="114" t="s">
        <v>4475</v>
      </c>
      <c r="I4729" s="114" t="s">
        <v>678</v>
      </c>
      <c r="L4729">
        <v>354351</v>
      </c>
      <c r="M4729" s="114" t="s">
        <v>4246</v>
      </c>
      <c r="N4729" s="114" t="s">
        <v>4785</v>
      </c>
      <c r="V4729" s="114" t="s">
        <v>5444</v>
      </c>
      <c r="W4729">
        <v>418268</v>
      </c>
    </row>
    <row r="4730" spans="7:23" ht="12.75">
      <c r="G4730">
        <v>309478</v>
      </c>
      <c r="H4730" s="114" t="s">
        <v>4476</v>
      </c>
      <c r="I4730" s="114" t="s">
        <v>678</v>
      </c>
      <c r="L4730">
        <v>354352</v>
      </c>
      <c r="M4730" s="114" t="s">
        <v>4247</v>
      </c>
      <c r="N4730" s="114" t="s">
        <v>4785</v>
      </c>
      <c r="V4730" s="114" t="s">
        <v>4532</v>
      </c>
      <c r="W4730">
        <v>310067</v>
      </c>
    </row>
    <row r="4731" spans="7:23" ht="12.75">
      <c r="G4731">
        <v>309481</v>
      </c>
      <c r="H4731" s="114" t="s">
        <v>4477</v>
      </c>
      <c r="I4731" s="114" t="s">
        <v>678</v>
      </c>
      <c r="L4731">
        <v>354353</v>
      </c>
      <c r="M4731" s="114" t="s">
        <v>4865</v>
      </c>
      <c r="N4731" s="114" t="s">
        <v>4785</v>
      </c>
      <c r="V4731" s="114" t="s">
        <v>4533</v>
      </c>
      <c r="W4731">
        <v>310068</v>
      </c>
    </row>
    <row r="4732" spans="7:23" ht="12.75">
      <c r="G4732">
        <v>309482</v>
      </c>
      <c r="H4732" s="114" t="s">
        <v>4478</v>
      </c>
      <c r="I4732" s="114" t="s">
        <v>678</v>
      </c>
      <c r="L4732">
        <v>354356</v>
      </c>
      <c r="M4732" s="114" t="s">
        <v>4249</v>
      </c>
      <c r="N4732" s="114" t="s">
        <v>4785</v>
      </c>
      <c r="V4732" s="114" t="s">
        <v>4534</v>
      </c>
      <c r="W4732">
        <v>310069</v>
      </c>
    </row>
    <row r="4733" spans="7:23" ht="12.75">
      <c r="G4733">
        <v>323678</v>
      </c>
      <c r="H4733" s="114" t="s">
        <v>4767</v>
      </c>
      <c r="I4733" s="114" t="s">
        <v>678</v>
      </c>
      <c r="L4733">
        <v>354357</v>
      </c>
      <c r="M4733" s="114" t="s">
        <v>4250</v>
      </c>
      <c r="N4733" s="114" t="s">
        <v>4785</v>
      </c>
      <c r="V4733" s="114" t="s">
        <v>5445</v>
      </c>
      <c r="W4733">
        <v>416466</v>
      </c>
    </row>
    <row r="4734" spans="7:23" ht="12.75">
      <c r="G4734">
        <v>309483</v>
      </c>
      <c r="H4734" s="114" t="s">
        <v>4479</v>
      </c>
      <c r="I4734" s="114" t="s">
        <v>678</v>
      </c>
      <c r="L4734">
        <v>354358</v>
      </c>
      <c r="M4734" s="114" t="s">
        <v>4251</v>
      </c>
      <c r="N4734" s="114" t="s">
        <v>4785</v>
      </c>
      <c r="V4734" s="114" t="s">
        <v>5446</v>
      </c>
      <c r="W4734">
        <v>415866</v>
      </c>
    </row>
    <row r="4735" spans="7:23" ht="12.75">
      <c r="G4735">
        <v>309484</v>
      </c>
      <c r="H4735" s="114" t="s">
        <v>4480</v>
      </c>
      <c r="I4735" s="114" t="s">
        <v>678</v>
      </c>
      <c r="L4735">
        <v>354359</v>
      </c>
      <c r="M4735" s="114" t="s">
        <v>4252</v>
      </c>
      <c r="N4735" s="114" t="s">
        <v>4785</v>
      </c>
      <c r="V4735" s="114" t="s">
        <v>4535</v>
      </c>
      <c r="W4735">
        <v>310070</v>
      </c>
    </row>
    <row r="4736" spans="7:23" ht="12.75">
      <c r="G4736">
        <v>309485</v>
      </c>
      <c r="H4736" s="114" t="s">
        <v>4481</v>
      </c>
      <c r="I4736" s="114" t="s">
        <v>678</v>
      </c>
      <c r="L4736">
        <v>354360</v>
      </c>
      <c r="M4736" s="114" t="s">
        <v>4253</v>
      </c>
      <c r="N4736" s="114" t="s">
        <v>4785</v>
      </c>
      <c r="V4736" s="114" t="s">
        <v>4536</v>
      </c>
      <c r="W4736">
        <v>310071</v>
      </c>
    </row>
    <row r="4737" spans="7:23" ht="12.75">
      <c r="G4737">
        <v>309486</v>
      </c>
      <c r="H4737" s="114" t="s">
        <v>4482</v>
      </c>
      <c r="I4737" s="114" t="s">
        <v>678</v>
      </c>
      <c r="L4737">
        <v>354361</v>
      </c>
      <c r="M4737" s="114" t="s">
        <v>4254</v>
      </c>
      <c r="N4737" s="114" t="s">
        <v>4785</v>
      </c>
      <c r="V4737" s="114" t="s">
        <v>4537</v>
      </c>
      <c r="W4737">
        <v>313468</v>
      </c>
    </row>
    <row r="4738" spans="7:23" ht="12.75">
      <c r="G4738">
        <v>309487</v>
      </c>
      <c r="H4738" s="114" t="s">
        <v>4483</v>
      </c>
      <c r="I4738" s="114" t="s">
        <v>678</v>
      </c>
      <c r="L4738">
        <v>354362</v>
      </c>
      <c r="M4738" s="114" t="s">
        <v>4255</v>
      </c>
      <c r="N4738" s="114" t="s">
        <v>4785</v>
      </c>
      <c r="V4738" s="114" t="s">
        <v>4538</v>
      </c>
      <c r="W4738">
        <v>313469</v>
      </c>
    </row>
    <row r="4739" spans="7:23" ht="12.75">
      <c r="G4739">
        <v>325066</v>
      </c>
      <c r="H4739" s="114" t="s">
        <v>4768</v>
      </c>
      <c r="I4739" s="114" t="s">
        <v>678</v>
      </c>
      <c r="L4739">
        <v>354363</v>
      </c>
      <c r="M4739" s="114" t="s">
        <v>4256</v>
      </c>
      <c r="N4739" s="114" t="s">
        <v>4785</v>
      </c>
      <c r="V4739" s="114" t="s">
        <v>4539</v>
      </c>
      <c r="W4739">
        <v>310072</v>
      </c>
    </row>
    <row r="4740" spans="7:23" ht="12.75">
      <c r="G4740">
        <v>309488</v>
      </c>
      <c r="H4740" s="114" t="s">
        <v>4484</v>
      </c>
      <c r="I4740" s="114" t="s">
        <v>678</v>
      </c>
      <c r="L4740">
        <v>354364</v>
      </c>
      <c r="M4740" s="114" t="s">
        <v>4866</v>
      </c>
      <c r="N4740" s="114" t="s">
        <v>4785</v>
      </c>
      <c r="V4740" s="114" t="s">
        <v>4540</v>
      </c>
      <c r="W4740">
        <v>310073</v>
      </c>
    </row>
    <row r="4741" spans="7:23" ht="12.75">
      <c r="G4741">
        <v>309489</v>
      </c>
      <c r="H4741" s="114" t="s">
        <v>4485</v>
      </c>
      <c r="I4741" s="114" t="s">
        <v>678</v>
      </c>
      <c r="L4741">
        <v>354367</v>
      </c>
      <c r="M4741" s="114" t="s">
        <v>4258</v>
      </c>
      <c r="N4741" s="114" t="s">
        <v>4785</v>
      </c>
      <c r="V4741" s="114" t="s">
        <v>4541</v>
      </c>
      <c r="W4741">
        <v>310074</v>
      </c>
    </row>
    <row r="4742" spans="7:23" ht="12.75">
      <c r="G4742">
        <v>309490</v>
      </c>
      <c r="H4742" s="114" t="s">
        <v>4486</v>
      </c>
      <c r="I4742" s="114" t="s">
        <v>678</v>
      </c>
      <c r="L4742">
        <v>354368</v>
      </c>
      <c r="M4742" s="114" t="s">
        <v>4867</v>
      </c>
      <c r="N4742" s="114" t="s">
        <v>4785</v>
      </c>
      <c r="V4742" s="114" t="s">
        <v>5447</v>
      </c>
      <c r="W4742">
        <v>418869</v>
      </c>
    </row>
    <row r="4743" spans="7:23" ht="12.75">
      <c r="G4743">
        <v>309491</v>
      </c>
      <c r="H4743" s="114" t="s">
        <v>4487</v>
      </c>
      <c r="I4743" s="114" t="s">
        <v>678</v>
      </c>
      <c r="L4743">
        <v>354371</v>
      </c>
      <c r="M4743" s="114" t="s">
        <v>4260</v>
      </c>
      <c r="N4743" s="114" t="s">
        <v>4785</v>
      </c>
      <c r="V4743" s="114" t="s">
        <v>5448</v>
      </c>
      <c r="W4743">
        <v>418270</v>
      </c>
    </row>
    <row r="4744" spans="7:23" ht="12.75">
      <c r="G4744">
        <v>309495</v>
      </c>
      <c r="H4744" s="114" t="s">
        <v>4490</v>
      </c>
      <c r="I4744" s="114" t="s">
        <v>678</v>
      </c>
      <c r="L4744">
        <v>354372</v>
      </c>
      <c r="M4744" s="114" t="s">
        <v>4868</v>
      </c>
      <c r="N4744" s="114" t="s">
        <v>4785</v>
      </c>
      <c r="V4744" s="114" t="s">
        <v>4542</v>
      </c>
      <c r="W4744">
        <v>310075</v>
      </c>
    </row>
    <row r="4745" spans="7:23" ht="12.75">
      <c r="G4745">
        <v>309497</v>
      </c>
      <c r="H4745" s="114" t="s">
        <v>4491</v>
      </c>
      <c r="I4745" s="114" t="s">
        <v>678</v>
      </c>
      <c r="L4745">
        <v>354376</v>
      </c>
      <c r="M4745" s="114" t="s">
        <v>4262</v>
      </c>
      <c r="N4745" s="114" t="s">
        <v>4785</v>
      </c>
      <c r="V4745" s="114" t="s">
        <v>4543</v>
      </c>
      <c r="W4745">
        <v>310076</v>
      </c>
    </row>
    <row r="4746" spans="7:23" ht="12.75">
      <c r="G4746">
        <v>309498</v>
      </c>
      <c r="H4746" s="114" t="s">
        <v>4492</v>
      </c>
      <c r="I4746" s="114" t="s">
        <v>678</v>
      </c>
      <c r="L4746">
        <v>354379</v>
      </c>
      <c r="M4746" s="114" t="s">
        <v>4265</v>
      </c>
      <c r="N4746" s="114" t="s">
        <v>4785</v>
      </c>
      <c r="V4746" s="114" t="s">
        <v>4544</v>
      </c>
      <c r="W4746">
        <v>310077</v>
      </c>
    </row>
    <row r="4747" spans="7:23" ht="12.75">
      <c r="G4747">
        <v>413266</v>
      </c>
      <c r="H4747" s="114" t="s">
        <v>5439</v>
      </c>
      <c r="I4747" s="114" t="s">
        <v>678</v>
      </c>
      <c r="L4747">
        <v>354380</v>
      </c>
      <c r="M4747" s="114" t="s">
        <v>4869</v>
      </c>
      <c r="N4747" s="114" t="s">
        <v>4785</v>
      </c>
      <c r="V4747" s="114" t="s">
        <v>4545</v>
      </c>
      <c r="W4747">
        <v>310078</v>
      </c>
    </row>
    <row r="4748" spans="7:23" ht="12.75">
      <c r="G4748">
        <v>309499</v>
      </c>
      <c r="H4748" s="114" t="s">
        <v>4493</v>
      </c>
      <c r="I4748" s="114" t="s">
        <v>678</v>
      </c>
      <c r="L4748">
        <v>354381</v>
      </c>
      <c r="M4748" s="114" t="s">
        <v>4267</v>
      </c>
      <c r="N4748" s="114" t="s">
        <v>4785</v>
      </c>
      <c r="V4748" s="114" t="s">
        <v>4546</v>
      </c>
      <c r="W4748">
        <v>310079</v>
      </c>
    </row>
    <row r="4749" spans="7:23" ht="12.75">
      <c r="G4749">
        <v>309500</v>
      </c>
      <c r="H4749" s="114" t="s">
        <v>4494</v>
      </c>
      <c r="I4749" s="114" t="s">
        <v>678</v>
      </c>
      <c r="L4749">
        <v>354382</v>
      </c>
      <c r="M4749" s="114" t="s">
        <v>4268</v>
      </c>
      <c r="N4749" s="114" t="s">
        <v>4785</v>
      </c>
      <c r="V4749" s="114" t="s">
        <v>5449</v>
      </c>
      <c r="W4749">
        <v>416467</v>
      </c>
    </row>
    <row r="4750" spans="7:23" ht="12.75">
      <c r="G4750">
        <v>309501</v>
      </c>
      <c r="H4750" s="114" t="s">
        <v>4495</v>
      </c>
      <c r="I4750" s="114" t="s">
        <v>678</v>
      </c>
      <c r="L4750">
        <v>354383</v>
      </c>
      <c r="M4750" s="114" t="s">
        <v>4269</v>
      </c>
      <c r="N4750" s="114" t="s">
        <v>4785</v>
      </c>
      <c r="V4750" s="114" t="s">
        <v>5450</v>
      </c>
      <c r="W4750">
        <v>416468</v>
      </c>
    </row>
    <row r="4751" spans="7:23" ht="12.75">
      <c r="G4751">
        <v>309502</v>
      </c>
      <c r="H4751" s="114" t="s">
        <v>4496</v>
      </c>
      <c r="I4751" s="114" t="s">
        <v>678</v>
      </c>
      <c r="L4751">
        <v>354385</v>
      </c>
      <c r="M4751" s="114" t="s">
        <v>4870</v>
      </c>
      <c r="N4751" s="114" t="s">
        <v>4785</v>
      </c>
      <c r="V4751" s="114" t="s">
        <v>4550</v>
      </c>
      <c r="W4751">
        <v>313470</v>
      </c>
    </row>
    <row r="4752" spans="7:23" ht="12.75">
      <c r="G4752">
        <v>313067</v>
      </c>
      <c r="H4752" s="114" t="s">
        <v>4497</v>
      </c>
      <c r="I4752" s="114" t="s">
        <v>678</v>
      </c>
      <c r="L4752">
        <v>354389</v>
      </c>
      <c r="M4752" s="114" t="s">
        <v>4271</v>
      </c>
      <c r="N4752" s="114" t="s">
        <v>4785</v>
      </c>
      <c r="V4752" s="114" t="s">
        <v>4551</v>
      </c>
      <c r="W4752">
        <v>310083</v>
      </c>
    </row>
    <row r="4753" spans="7:23" ht="12.75">
      <c r="G4753">
        <v>313068</v>
      </c>
      <c r="H4753" s="114" t="s">
        <v>4498</v>
      </c>
      <c r="I4753" s="114" t="s">
        <v>678</v>
      </c>
      <c r="L4753">
        <v>354392</v>
      </c>
      <c r="M4753" s="114" t="s">
        <v>4274</v>
      </c>
      <c r="N4753" s="114" t="s">
        <v>4785</v>
      </c>
      <c r="V4753" s="114" t="s">
        <v>4552</v>
      </c>
      <c r="W4753">
        <v>310087</v>
      </c>
    </row>
    <row r="4754" spans="7:23" ht="12.75">
      <c r="G4754">
        <v>309503</v>
      </c>
      <c r="H4754" s="114" t="s">
        <v>4499</v>
      </c>
      <c r="I4754" s="114" t="s">
        <v>678</v>
      </c>
      <c r="L4754">
        <v>354393</v>
      </c>
      <c r="M4754" s="114" t="s">
        <v>4275</v>
      </c>
      <c r="N4754" s="114" t="s">
        <v>4785</v>
      </c>
      <c r="V4754" s="114" t="s">
        <v>5451</v>
      </c>
      <c r="W4754">
        <v>416677</v>
      </c>
    </row>
    <row r="4755" spans="7:23" ht="12.75">
      <c r="G4755">
        <v>309504</v>
      </c>
      <c r="H4755" s="114" t="s">
        <v>4500</v>
      </c>
      <c r="I4755" s="114" t="s">
        <v>678</v>
      </c>
      <c r="L4755">
        <v>354395</v>
      </c>
      <c r="M4755" s="114" t="s">
        <v>4871</v>
      </c>
      <c r="N4755" s="114" t="s">
        <v>4785</v>
      </c>
      <c r="V4755" s="114" t="s">
        <v>4553</v>
      </c>
      <c r="W4755">
        <v>310084</v>
      </c>
    </row>
    <row r="4756" spans="7:23" ht="12.75">
      <c r="G4756">
        <v>309505</v>
      </c>
      <c r="H4756" s="114" t="s">
        <v>4501</v>
      </c>
      <c r="I4756" s="114" t="s">
        <v>678</v>
      </c>
      <c r="L4756">
        <v>354399</v>
      </c>
      <c r="M4756" s="114" t="s">
        <v>4277</v>
      </c>
      <c r="N4756" s="114" t="s">
        <v>4785</v>
      </c>
      <c r="V4756" s="114" t="s">
        <v>4554</v>
      </c>
      <c r="W4756">
        <v>310267</v>
      </c>
    </row>
    <row r="4757" spans="7:23" ht="12.75">
      <c r="G4757">
        <v>309479</v>
      </c>
      <c r="H4757" s="114" t="s">
        <v>4502</v>
      </c>
      <c r="I4757" s="114" t="s">
        <v>678</v>
      </c>
      <c r="L4757">
        <v>354400</v>
      </c>
      <c r="M4757" s="114" t="s">
        <v>4278</v>
      </c>
      <c r="N4757" s="114" t="s">
        <v>4785</v>
      </c>
      <c r="V4757" s="114" t="s">
        <v>4555</v>
      </c>
      <c r="W4757">
        <v>310268</v>
      </c>
    </row>
    <row r="4758" spans="7:23" ht="12.75">
      <c r="G4758">
        <v>309667</v>
      </c>
      <c r="H4758" s="114" t="s">
        <v>4503</v>
      </c>
      <c r="I4758" s="114" t="s">
        <v>678</v>
      </c>
      <c r="L4758">
        <v>354401</v>
      </c>
      <c r="M4758" s="114" t="s">
        <v>4279</v>
      </c>
      <c r="N4758" s="114" t="s">
        <v>4785</v>
      </c>
      <c r="V4758" s="114" t="s">
        <v>4556</v>
      </c>
      <c r="W4758">
        <v>310269</v>
      </c>
    </row>
    <row r="4759" spans="7:23" ht="12.75">
      <c r="G4759">
        <v>417870</v>
      </c>
      <c r="H4759" s="114" t="s">
        <v>5440</v>
      </c>
      <c r="I4759" s="114" t="s">
        <v>678</v>
      </c>
      <c r="L4759">
        <v>354403</v>
      </c>
      <c r="M4759" s="114" t="s">
        <v>4872</v>
      </c>
      <c r="N4759" s="114" t="s">
        <v>4785</v>
      </c>
      <c r="V4759" s="114" t="s">
        <v>4557</v>
      </c>
      <c r="W4759">
        <v>310270</v>
      </c>
    </row>
    <row r="4760" spans="7:23" ht="12.75">
      <c r="G4760">
        <v>309668</v>
      </c>
      <c r="H4760" s="114" t="s">
        <v>4504</v>
      </c>
      <c r="I4760" s="114" t="s">
        <v>678</v>
      </c>
      <c r="L4760">
        <v>354407</v>
      </c>
      <c r="M4760" s="114" t="s">
        <v>4281</v>
      </c>
      <c r="N4760" s="114" t="s">
        <v>4785</v>
      </c>
      <c r="V4760" s="114" t="s">
        <v>4558</v>
      </c>
      <c r="W4760">
        <v>310271</v>
      </c>
    </row>
    <row r="4761" spans="7:23" ht="12.75">
      <c r="G4761">
        <v>313266</v>
      </c>
      <c r="H4761" s="114" t="s">
        <v>4505</v>
      </c>
      <c r="I4761" s="114" t="s">
        <v>678</v>
      </c>
      <c r="L4761">
        <v>354408</v>
      </c>
      <c r="M4761" s="114" t="s">
        <v>4282</v>
      </c>
      <c r="N4761" s="114" t="s">
        <v>4785</v>
      </c>
      <c r="V4761" s="114" t="s">
        <v>4559</v>
      </c>
      <c r="W4761">
        <v>310272</v>
      </c>
    </row>
    <row r="4762" spans="7:23" ht="12.75">
      <c r="G4762">
        <v>348870</v>
      </c>
      <c r="H4762" s="114" t="s">
        <v>4860</v>
      </c>
      <c r="I4762" s="114" t="s">
        <v>678</v>
      </c>
      <c r="L4762">
        <v>354410</v>
      </c>
      <c r="M4762" s="114" t="s">
        <v>4873</v>
      </c>
      <c r="N4762" s="114" t="s">
        <v>4785</v>
      </c>
      <c r="V4762" s="114" t="s">
        <v>4560</v>
      </c>
      <c r="W4762">
        <v>310273</v>
      </c>
    </row>
    <row r="4763" spans="7:23" ht="12.75">
      <c r="G4763">
        <v>392068</v>
      </c>
      <c r="H4763" s="114" t="s">
        <v>5441</v>
      </c>
      <c r="I4763" s="114" t="s">
        <v>678</v>
      </c>
      <c r="L4763">
        <v>354413</v>
      </c>
      <c r="M4763" s="114" t="s">
        <v>4284</v>
      </c>
      <c r="N4763" s="114" t="s">
        <v>4785</v>
      </c>
      <c r="V4763" s="114" t="s">
        <v>4561</v>
      </c>
      <c r="W4763">
        <v>310274</v>
      </c>
    </row>
    <row r="4764" spans="7:23" ht="12.75">
      <c r="G4764">
        <v>392069</v>
      </c>
      <c r="H4764" s="114" t="s">
        <v>5442</v>
      </c>
      <c r="I4764" s="114" t="s">
        <v>678</v>
      </c>
      <c r="L4764">
        <v>354414</v>
      </c>
      <c r="M4764" s="114" t="s">
        <v>4874</v>
      </c>
      <c r="N4764" s="114" t="s">
        <v>4785</v>
      </c>
      <c r="V4764" s="114" t="s">
        <v>4562</v>
      </c>
      <c r="W4764">
        <v>310275</v>
      </c>
    </row>
    <row r="4765" spans="7:23" ht="12.75">
      <c r="G4765">
        <v>312867</v>
      </c>
      <c r="H4765" s="114" t="s">
        <v>4459</v>
      </c>
      <c r="I4765" s="114" t="s">
        <v>678</v>
      </c>
      <c r="L4765">
        <v>354417</v>
      </c>
      <c r="M4765" s="114" t="s">
        <v>4286</v>
      </c>
      <c r="N4765" s="114" t="s">
        <v>4785</v>
      </c>
      <c r="V4765" s="114" t="s">
        <v>5452</v>
      </c>
      <c r="W4765">
        <v>407066</v>
      </c>
    </row>
    <row r="4766" spans="7:23" ht="12.75">
      <c r="G4766">
        <v>309669</v>
      </c>
      <c r="H4766" s="114" t="s">
        <v>4506</v>
      </c>
      <c r="I4766" s="114" t="s">
        <v>678</v>
      </c>
      <c r="L4766">
        <v>354418</v>
      </c>
      <c r="M4766" s="114" t="s">
        <v>4875</v>
      </c>
      <c r="N4766" s="114" t="s">
        <v>4785</v>
      </c>
      <c r="V4766" s="114" t="s">
        <v>4563</v>
      </c>
      <c r="W4766">
        <v>310276</v>
      </c>
    </row>
    <row r="4767" spans="7:23" ht="12.75">
      <c r="G4767">
        <v>309670</v>
      </c>
      <c r="H4767" s="114" t="s">
        <v>4507</v>
      </c>
      <c r="I4767" s="114" t="s">
        <v>678</v>
      </c>
      <c r="L4767">
        <v>354422</v>
      </c>
      <c r="M4767" s="114" t="s">
        <v>4288</v>
      </c>
      <c r="N4767" s="114" t="s">
        <v>4785</v>
      </c>
      <c r="V4767" s="114" t="s">
        <v>4564</v>
      </c>
      <c r="W4767">
        <v>310277</v>
      </c>
    </row>
    <row r="4768" spans="7:23" ht="12.75">
      <c r="G4768">
        <v>309671</v>
      </c>
      <c r="H4768" s="114" t="s">
        <v>4508</v>
      </c>
      <c r="I4768" s="114" t="s">
        <v>678</v>
      </c>
      <c r="L4768">
        <v>354423</v>
      </c>
      <c r="M4768" s="114" t="s">
        <v>4289</v>
      </c>
      <c r="N4768" s="114" t="s">
        <v>4785</v>
      </c>
      <c r="V4768" s="114" t="s">
        <v>4565</v>
      </c>
      <c r="W4768">
        <v>310285</v>
      </c>
    </row>
    <row r="4769" spans="7:23" ht="12.75">
      <c r="G4769">
        <v>309675</v>
      </c>
      <c r="H4769" s="114" t="s">
        <v>4509</v>
      </c>
      <c r="I4769" s="114" t="s">
        <v>678</v>
      </c>
      <c r="L4769">
        <v>354425</v>
      </c>
      <c r="M4769" s="114" t="s">
        <v>4876</v>
      </c>
      <c r="N4769" s="114" t="s">
        <v>4785</v>
      </c>
      <c r="V4769" s="114" t="s">
        <v>4566</v>
      </c>
      <c r="W4769">
        <v>310467</v>
      </c>
    </row>
    <row r="4770" spans="7:23" ht="12.75">
      <c r="G4770">
        <v>309868</v>
      </c>
      <c r="H4770" s="114" t="s">
        <v>4510</v>
      </c>
      <c r="I4770" s="114" t="s">
        <v>678</v>
      </c>
      <c r="L4770">
        <v>354429</v>
      </c>
      <c r="M4770" s="114" t="s">
        <v>4291</v>
      </c>
      <c r="N4770" s="114" t="s">
        <v>4785</v>
      </c>
      <c r="V4770" s="114" t="s">
        <v>4567</v>
      </c>
      <c r="W4770">
        <v>310468</v>
      </c>
    </row>
    <row r="4771" spans="7:23" ht="12.75">
      <c r="G4771">
        <v>313471</v>
      </c>
      <c r="H4771" s="114" t="s">
        <v>4511</v>
      </c>
      <c r="I4771" s="114" t="s">
        <v>678</v>
      </c>
      <c r="L4771">
        <v>354430</v>
      </c>
      <c r="M4771" s="114" t="s">
        <v>4292</v>
      </c>
      <c r="N4771" s="114" t="s">
        <v>4785</v>
      </c>
      <c r="V4771" s="114" t="s">
        <v>4773</v>
      </c>
      <c r="W4771">
        <v>325466</v>
      </c>
    </row>
    <row r="4772" spans="7:23" ht="12.75">
      <c r="G4772">
        <v>309869</v>
      </c>
      <c r="H4772" s="114" t="s">
        <v>4512</v>
      </c>
      <c r="I4772" s="114" t="s">
        <v>678</v>
      </c>
      <c r="L4772">
        <v>354432</v>
      </c>
      <c r="M4772" s="114" t="s">
        <v>4877</v>
      </c>
      <c r="N4772" s="114" t="s">
        <v>4785</v>
      </c>
      <c r="V4772" s="114" t="s">
        <v>4568</v>
      </c>
      <c r="W4772">
        <v>310471</v>
      </c>
    </row>
    <row r="4773" spans="7:23" ht="12.75">
      <c r="G4773">
        <v>309870</v>
      </c>
      <c r="H4773" s="114" t="s">
        <v>4513</v>
      </c>
      <c r="I4773" s="114" t="s">
        <v>678</v>
      </c>
      <c r="L4773">
        <v>354435</v>
      </c>
      <c r="M4773" s="114" t="s">
        <v>4294</v>
      </c>
      <c r="N4773" s="114" t="s">
        <v>4785</v>
      </c>
      <c r="V4773" s="114" t="s">
        <v>4569</v>
      </c>
      <c r="W4773">
        <v>310472</v>
      </c>
    </row>
    <row r="4774" spans="7:23" ht="12.75">
      <c r="G4774">
        <v>309871</v>
      </c>
      <c r="H4774" s="114" t="s">
        <v>4514</v>
      </c>
      <c r="I4774" s="114" t="s">
        <v>678</v>
      </c>
      <c r="L4774">
        <v>354436</v>
      </c>
      <c r="M4774" s="114" t="s">
        <v>4295</v>
      </c>
      <c r="N4774" s="114" t="s">
        <v>4785</v>
      </c>
      <c r="V4774" s="114" t="s">
        <v>4774</v>
      </c>
      <c r="W4774">
        <v>324466</v>
      </c>
    </row>
    <row r="4775" spans="7:23" ht="12.75">
      <c r="G4775">
        <v>309872</v>
      </c>
      <c r="H4775" s="114" t="s">
        <v>4515</v>
      </c>
      <c r="I4775" s="114" t="s">
        <v>678</v>
      </c>
      <c r="L4775">
        <v>354437</v>
      </c>
      <c r="M4775" s="114" t="s">
        <v>4296</v>
      </c>
      <c r="N4775" s="114" t="s">
        <v>4785</v>
      </c>
      <c r="V4775" s="114" t="s">
        <v>4775</v>
      </c>
      <c r="W4775">
        <v>324866</v>
      </c>
    </row>
    <row r="4776" spans="7:23" ht="12.75">
      <c r="G4776">
        <v>309873</v>
      </c>
      <c r="H4776" s="114" t="s">
        <v>4516</v>
      </c>
      <c r="I4776" s="114" t="s">
        <v>678</v>
      </c>
      <c r="L4776">
        <v>354438</v>
      </c>
      <c r="M4776" s="114" t="s">
        <v>4297</v>
      </c>
      <c r="N4776" s="114" t="s">
        <v>4785</v>
      </c>
      <c r="V4776" s="114" t="s">
        <v>4570</v>
      </c>
      <c r="W4776">
        <v>310475</v>
      </c>
    </row>
    <row r="4777" spans="7:23" ht="12.75">
      <c r="G4777">
        <v>309874</v>
      </c>
      <c r="H4777" s="114" t="s">
        <v>4517</v>
      </c>
      <c r="I4777" s="114" t="s">
        <v>678</v>
      </c>
      <c r="L4777">
        <v>354439</v>
      </c>
      <c r="M4777" s="114" t="s">
        <v>4298</v>
      </c>
      <c r="N4777" s="114" t="s">
        <v>4785</v>
      </c>
      <c r="V4777" s="114" t="s">
        <v>4861</v>
      </c>
      <c r="W4777">
        <v>358867</v>
      </c>
    </row>
    <row r="4778" spans="7:14" ht="12.75">
      <c r="G4778">
        <v>324066</v>
      </c>
      <c r="H4778" s="114" t="s">
        <v>4769</v>
      </c>
      <c r="I4778" s="114" t="s">
        <v>678</v>
      </c>
      <c r="L4778">
        <v>354440</v>
      </c>
      <c r="M4778" s="114" t="s">
        <v>4885</v>
      </c>
      <c r="N4778" s="114" t="s">
        <v>4785</v>
      </c>
    </row>
    <row r="4779" spans="7:14" ht="12.75">
      <c r="G4779">
        <v>324067</v>
      </c>
      <c r="H4779" s="114" t="s">
        <v>4770</v>
      </c>
      <c r="I4779" s="114" t="s">
        <v>678</v>
      </c>
      <c r="L4779">
        <v>354443</v>
      </c>
      <c r="M4779" s="114" t="s">
        <v>4300</v>
      </c>
      <c r="N4779" s="114" t="s">
        <v>4785</v>
      </c>
    </row>
    <row r="4780" spans="7:23" ht="12.75">
      <c r="G4780">
        <v>309875</v>
      </c>
      <c r="H4780" s="114" t="s">
        <v>4518</v>
      </c>
      <c r="I4780" s="114" t="s">
        <v>678</v>
      </c>
      <c r="L4780">
        <v>354444</v>
      </c>
      <c r="M4780" s="114" t="s">
        <v>4301</v>
      </c>
      <c r="N4780" s="114" t="s">
        <v>4785</v>
      </c>
      <c r="V4780" s="114" t="s">
        <v>2138</v>
      </c>
      <c r="W4780">
        <v>310916</v>
      </c>
    </row>
    <row r="4781" spans="7:23" ht="12.75">
      <c r="G4781">
        <v>309876</v>
      </c>
      <c r="H4781" s="114" t="s">
        <v>4519</v>
      </c>
      <c r="I4781" s="114" t="s">
        <v>678</v>
      </c>
      <c r="L4781">
        <v>354445</v>
      </c>
      <c r="M4781" s="114" t="s">
        <v>4302</v>
      </c>
      <c r="N4781" s="114" t="s">
        <v>4785</v>
      </c>
      <c r="V4781" s="114" t="s">
        <v>2139</v>
      </c>
      <c r="W4781">
        <v>310917</v>
      </c>
    </row>
    <row r="4782" spans="7:23" ht="12.75">
      <c r="G4782">
        <v>309877</v>
      </c>
      <c r="H4782" s="114" t="s">
        <v>4520</v>
      </c>
      <c r="I4782" s="114" t="s">
        <v>678</v>
      </c>
      <c r="L4782">
        <v>354446</v>
      </c>
      <c r="M4782" s="114" t="s">
        <v>4303</v>
      </c>
      <c r="N4782" s="114" t="s">
        <v>4785</v>
      </c>
      <c r="V4782" s="114" t="s">
        <v>4571</v>
      </c>
      <c r="W4782">
        <v>310918</v>
      </c>
    </row>
    <row r="4783" spans="7:23" ht="12.75">
      <c r="G4783">
        <v>313466</v>
      </c>
      <c r="H4783" s="114" t="s">
        <v>4521</v>
      </c>
      <c r="I4783" s="114" t="s">
        <v>678</v>
      </c>
      <c r="L4783">
        <v>354447</v>
      </c>
      <c r="M4783" s="114" t="s">
        <v>4304</v>
      </c>
      <c r="N4783" s="114" t="s">
        <v>4785</v>
      </c>
      <c r="V4783" s="114" t="s">
        <v>4572</v>
      </c>
      <c r="W4783">
        <v>305476</v>
      </c>
    </row>
    <row r="4784" spans="7:23" ht="12.75">
      <c r="G4784">
        <v>309880</v>
      </c>
      <c r="H4784" s="114" t="s">
        <v>4522</v>
      </c>
      <c r="I4784" s="114" t="s">
        <v>678</v>
      </c>
      <c r="L4784">
        <v>354448</v>
      </c>
      <c r="M4784" s="114" t="s">
        <v>4305</v>
      </c>
      <c r="N4784" s="114" t="s">
        <v>4785</v>
      </c>
      <c r="V4784" s="114" t="s">
        <v>4573</v>
      </c>
      <c r="W4784">
        <v>305677</v>
      </c>
    </row>
    <row r="4785" spans="7:23" ht="12.75">
      <c r="G4785">
        <v>313472</v>
      </c>
      <c r="H4785" s="114" t="s">
        <v>4523</v>
      </c>
      <c r="I4785" s="114" t="s">
        <v>678</v>
      </c>
      <c r="L4785">
        <v>354449</v>
      </c>
      <c r="M4785" s="114" t="s">
        <v>4306</v>
      </c>
      <c r="N4785" s="114" t="s">
        <v>4785</v>
      </c>
      <c r="V4785" s="114" t="s">
        <v>4574</v>
      </c>
      <c r="W4785">
        <v>305701</v>
      </c>
    </row>
    <row r="4786" spans="7:23" ht="12.75">
      <c r="G4786">
        <v>309881</v>
      </c>
      <c r="H4786" s="114" t="s">
        <v>4524</v>
      </c>
      <c r="I4786" s="114" t="s">
        <v>678</v>
      </c>
      <c r="L4786">
        <v>354451</v>
      </c>
      <c r="M4786" s="114" t="s">
        <v>4308</v>
      </c>
      <c r="N4786" s="114" t="s">
        <v>4785</v>
      </c>
      <c r="V4786" s="114" t="s">
        <v>4575</v>
      </c>
      <c r="W4786">
        <v>305715</v>
      </c>
    </row>
    <row r="4787" spans="7:23" ht="12.75">
      <c r="G4787">
        <v>309882</v>
      </c>
      <c r="H4787" s="114" t="s">
        <v>4525</v>
      </c>
      <c r="I4787" s="114" t="s">
        <v>678</v>
      </c>
      <c r="L4787">
        <v>354452</v>
      </c>
      <c r="M4787" s="114" t="s">
        <v>4309</v>
      </c>
      <c r="N4787" s="114" t="s">
        <v>4785</v>
      </c>
      <c r="V4787" s="114" t="s">
        <v>4576</v>
      </c>
      <c r="W4787">
        <v>305871</v>
      </c>
    </row>
    <row r="4788" spans="7:23" ht="12.75">
      <c r="G4788">
        <v>309883</v>
      </c>
      <c r="H4788" s="114" t="s">
        <v>4526</v>
      </c>
      <c r="I4788" s="114" t="s">
        <v>678</v>
      </c>
      <c r="L4788">
        <v>354453</v>
      </c>
      <c r="M4788" s="114" t="s">
        <v>4310</v>
      </c>
      <c r="N4788" s="114" t="s">
        <v>4785</v>
      </c>
      <c r="V4788" s="114" t="s">
        <v>4577</v>
      </c>
      <c r="W4788">
        <v>306073</v>
      </c>
    </row>
    <row r="4789" spans="7:23" ht="12.75">
      <c r="G4789">
        <v>309884</v>
      </c>
      <c r="H4789" s="114" t="s">
        <v>4527</v>
      </c>
      <c r="I4789" s="114" t="s">
        <v>678</v>
      </c>
      <c r="L4789">
        <v>354454</v>
      </c>
      <c r="M4789" s="114" t="s">
        <v>4311</v>
      </c>
      <c r="N4789" s="114" t="s">
        <v>4785</v>
      </c>
      <c r="V4789" s="114" t="s">
        <v>4578</v>
      </c>
      <c r="W4789">
        <v>305475</v>
      </c>
    </row>
    <row r="4790" spans="7:23" ht="12.75">
      <c r="G4790">
        <v>324068</v>
      </c>
      <c r="H4790" s="114" t="s">
        <v>4771</v>
      </c>
      <c r="I4790" s="114" t="s">
        <v>678</v>
      </c>
      <c r="L4790">
        <v>354455</v>
      </c>
      <c r="M4790" s="114" t="s">
        <v>4312</v>
      </c>
      <c r="N4790" s="114" t="s">
        <v>4785</v>
      </c>
      <c r="V4790" s="114" t="s">
        <v>4579</v>
      </c>
      <c r="W4790">
        <v>306290</v>
      </c>
    </row>
    <row r="4791" spans="7:23" ht="12.75">
      <c r="G4791">
        <v>324069</v>
      </c>
      <c r="H4791" s="114" t="s">
        <v>4772</v>
      </c>
      <c r="I4791" s="114" t="s">
        <v>678</v>
      </c>
      <c r="L4791">
        <v>354456</v>
      </c>
      <c r="M4791" s="114" t="s">
        <v>4313</v>
      </c>
      <c r="N4791" s="114" t="s">
        <v>4785</v>
      </c>
      <c r="V4791" s="114" t="s">
        <v>4580</v>
      </c>
      <c r="W4791">
        <v>306680</v>
      </c>
    </row>
    <row r="4792" spans="7:23" ht="12.75">
      <c r="G4792">
        <v>309885</v>
      </c>
      <c r="H4792" s="114" t="s">
        <v>4528</v>
      </c>
      <c r="I4792" s="114" t="s">
        <v>678</v>
      </c>
      <c r="L4792">
        <v>354457</v>
      </c>
      <c r="M4792" s="114" t="s">
        <v>4314</v>
      </c>
      <c r="N4792" s="114" t="s">
        <v>4785</v>
      </c>
      <c r="V4792" s="114" t="s">
        <v>4581</v>
      </c>
      <c r="W4792">
        <v>306895</v>
      </c>
    </row>
    <row r="4793" spans="7:23" ht="12.75">
      <c r="G4793">
        <v>309886</v>
      </c>
      <c r="H4793" s="114" t="s">
        <v>4529</v>
      </c>
      <c r="I4793" s="114" t="s">
        <v>678</v>
      </c>
      <c r="L4793">
        <v>354458</v>
      </c>
      <c r="M4793" s="114" t="s">
        <v>4315</v>
      </c>
      <c r="N4793" s="114" t="s">
        <v>4785</v>
      </c>
      <c r="V4793" s="114" t="s">
        <v>4582</v>
      </c>
      <c r="W4793">
        <v>306896</v>
      </c>
    </row>
    <row r="4794" spans="7:23" ht="12.75">
      <c r="G4794">
        <v>313467</v>
      </c>
      <c r="H4794" s="114" t="s">
        <v>4530</v>
      </c>
      <c r="I4794" s="114" t="s">
        <v>678</v>
      </c>
      <c r="L4794">
        <v>354459</v>
      </c>
      <c r="M4794" s="114" t="s">
        <v>4316</v>
      </c>
      <c r="N4794" s="114" t="s">
        <v>4785</v>
      </c>
      <c r="V4794" s="114" t="s">
        <v>4583</v>
      </c>
      <c r="W4794">
        <v>306902</v>
      </c>
    </row>
    <row r="4795" spans="7:23" ht="12.75">
      <c r="G4795">
        <v>309878</v>
      </c>
      <c r="H4795" s="114" t="s">
        <v>4531</v>
      </c>
      <c r="I4795" s="114" t="s">
        <v>678</v>
      </c>
      <c r="L4795">
        <v>354460</v>
      </c>
      <c r="M4795" s="114" t="s">
        <v>4317</v>
      </c>
      <c r="N4795" s="114" t="s">
        <v>4785</v>
      </c>
      <c r="V4795" s="114" t="s">
        <v>4584</v>
      </c>
      <c r="W4795">
        <v>306907</v>
      </c>
    </row>
    <row r="4796" spans="7:23" ht="12.75">
      <c r="G4796">
        <v>418269</v>
      </c>
      <c r="H4796" s="114" t="s">
        <v>5443</v>
      </c>
      <c r="I4796" s="114" t="s">
        <v>678</v>
      </c>
      <c r="L4796">
        <v>354461</v>
      </c>
      <c r="M4796" s="114" t="s">
        <v>4856</v>
      </c>
      <c r="N4796" s="114" t="s">
        <v>4785</v>
      </c>
      <c r="V4796" s="114" t="s">
        <v>4585</v>
      </c>
      <c r="W4796">
        <v>307088</v>
      </c>
    </row>
    <row r="4797" spans="7:23" ht="12.75">
      <c r="G4797">
        <v>418268</v>
      </c>
      <c r="H4797" s="114" t="s">
        <v>5444</v>
      </c>
      <c r="I4797" s="114" t="s">
        <v>678</v>
      </c>
      <c r="L4797">
        <v>354462</v>
      </c>
      <c r="M4797" s="114" t="s">
        <v>4318</v>
      </c>
      <c r="N4797" s="114" t="s">
        <v>4785</v>
      </c>
      <c r="V4797" s="114" t="s">
        <v>4586</v>
      </c>
      <c r="W4797">
        <v>307266</v>
      </c>
    </row>
    <row r="4798" spans="7:23" ht="12.75">
      <c r="G4798">
        <v>310067</v>
      </c>
      <c r="H4798" s="114" t="s">
        <v>4532</v>
      </c>
      <c r="I4798" s="114" t="s">
        <v>678</v>
      </c>
      <c r="L4798">
        <v>354463</v>
      </c>
      <c r="M4798" s="114" t="s">
        <v>4319</v>
      </c>
      <c r="N4798" s="114" t="s">
        <v>4785</v>
      </c>
      <c r="V4798" s="114" t="s">
        <v>4587</v>
      </c>
      <c r="W4798">
        <v>307289</v>
      </c>
    </row>
    <row r="4799" spans="7:23" ht="12.75">
      <c r="G4799">
        <v>310068</v>
      </c>
      <c r="H4799" s="114" t="s">
        <v>4533</v>
      </c>
      <c r="I4799" s="114" t="s">
        <v>678</v>
      </c>
      <c r="L4799">
        <v>354464</v>
      </c>
      <c r="M4799" s="114" t="s">
        <v>4320</v>
      </c>
      <c r="N4799" s="114" t="s">
        <v>4785</v>
      </c>
      <c r="V4799" s="114" t="s">
        <v>4588</v>
      </c>
      <c r="W4799">
        <v>307495</v>
      </c>
    </row>
    <row r="4800" spans="7:23" ht="12.75">
      <c r="G4800">
        <v>310069</v>
      </c>
      <c r="H4800" s="114" t="s">
        <v>4534</v>
      </c>
      <c r="I4800" s="114" t="s">
        <v>678</v>
      </c>
      <c r="L4800">
        <v>354465</v>
      </c>
      <c r="M4800" s="114" t="s">
        <v>4321</v>
      </c>
      <c r="N4800" s="114" t="s">
        <v>4785</v>
      </c>
      <c r="V4800" s="114" t="s">
        <v>4589</v>
      </c>
      <c r="W4800">
        <v>307720</v>
      </c>
    </row>
    <row r="4801" spans="7:23" ht="12.75">
      <c r="G4801">
        <v>416466</v>
      </c>
      <c r="H4801" s="114" t="s">
        <v>5445</v>
      </c>
      <c r="I4801" s="114" t="s">
        <v>678</v>
      </c>
      <c r="L4801">
        <v>354467</v>
      </c>
      <c r="M4801" s="114" t="s">
        <v>4323</v>
      </c>
      <c r="N4801" s="114" t="s">
        <v>4785</v>
      </c>
      <c r="V4801" s="114" t="s">
        <v>4590</v>
      </c>
      <c r="W4801">
        <v>308066</v>
      </c>
    </row>
    <row r="4802" spans="7:23" ht="12.75">
      <c r="G4802">
        <v>415866</v>
      </c>
      <c r="H4802" s="114" t="s">
        <v>5446</v>
      </c>
      <c r="I4802" s="114" t="s">
        <v>678</v>
      </c>
      <c r="L4802">
        <v>354468</v>
      </c>
      <c r="M4802" s="114" t="s">
        <v>4324</v>
      </c>
      <c r="N4802" s="114" t="s">
        <v>4785</v>
      </c>
      <c r="V4802" s="114" t="s">
        <v>4591</v>
      </c>
      <c r="W4802">
        <v>308075</v>
      </c>
    </row>
    <row r="4803" spans="7:23" ht="12.75">
      <c r="G4803">
        <v>310070</v>
      </c>
      <c r="H4803" s="114" t="s">
        <v>4535</v>
      </c>
      <c r="I4803" s="114" t="s">
        <v>678</v>
      </c>
      <c r="L4803">
        <v>354469</v>
      </c>
      <c r="M4803" s="114" t="s">
        <v>4325</v>
      </c>
      <c r="N4803" s="114" t="s">
        <v>4785</v>
      </c>
      <c r="V4803" s="114" t="s">
        <v>4592</v>
      </c>
      <c r="W4803">
        <v>308277</v>
      </c>
    </row>
    <row r="4804" spans="7:23" ht="12.75">
      <c r="G4804">
        <v>310071</v>
      </c>
      <c r="H4804" s="114" t="s">
        <v>4536</v>
      </c>
      <c r="I4804" s="114" t="s">
        <v>678</v>
      </c>
      <c r="L4804">
        <v>354470</v>
      </c>
      <c r="M4804" s="114" t="s">
        <v>4326</v>
      </c>
      <c r="N4804" s="114" t="s">
        <v>4785</v>
      </c>
      <c r="V4804" s="114" t="s">
        <v>4593</v>
      </c>
      <c r="W4804">
        <v>308479</v>
      </c>
    </row>
    <row r="4805" spans="7:23" ht="12.75">
      <c r="G4805">
        <v>313468</v>
      </c>
      <c r="H4805" s="114" t="s">
        <v>4537</v>
      </c>
      <c r="I4805" s="114" t="s">
        <v>678</v>
      </c>
      <c r="L4805">
        <v>354471</v>
      </c>
      <c r="M4805" s="114" t="s">
        <v>4327</v>
      </c>
      <c r="N4805" s="114" t="s">
        <v>4785</v>
      </c>
      <c r="V4805" s="114" t="s">
        <v>4594</v>
      </c>
      <c r="W4805">
        <v>307867</v>
      </c>
    </row>
    <row r="4806" spans="7:23" ht="12.75">
      <c r="G4806">
        <v>313469</v>
      </c>
      <c r="H4806" s="114" t="s">
        <v>4538</v>
      </c>
      <c r="I4806" s="114" t="s">
        <v>678</v>
      </c>
      <c r="L4806">
        <v>354472</v>
      </c>
      <c r="M4806" s="114" t="s">
        <v>4328</v>
      </c>
      <c r="N4806" s="114" t="s">
        <v>4785</v>
      </c>
      <c r="V4806" s="114" t="s">
        <v>4595</v>
      </c>
      <c r="W4806">
        <v>308671</v>
      </c>
    </row>
    <row r="4807" spans="7:23" ht="12.75">
      <c r="G4807">
        <v>310072</v>
      </c>
      <c r="H4807" s="114" t="s">
        <v>4539</v>
      </c>
      <c r="I4807" s="114" t="s">
        <v>678</v>
      </c>
      <c r="L4807">
        <v>354475</v>
      </c>
      <c r="M4807" s="114" t="s">
        <v>4331</v>
      </c>
      <c r="N4807" s="114" t="s">
        <v>4785</v>
      </c>
      <c r="V4807" s="114" t="s">
        <v>4596</v>
      </c>
      <c r="W4807">
        <v>308699</v>
      </c>
    </row>
    <row r="4808" spans="7:23" ht="12.75">
      <c r="G4808">
        <v>310073</v>
      </c>
      <c r="H4808" s="114" t="s">
        <v>4540</v>
      </c>
      <c r="I4808" s="114" t="s">
        <v>678</v>
      </c>
      <c r="L4808">
        <v>354476</v>
      </c>
      <c r="M4808" s="114" t="s">
        <v>4332</v>
      </c>
      <c r="N4808" s="114" t="s">
        <v>4785</v>
      </c>
      <c r="V4808" s="114" t="s">
        <v>4597</v>
      </c>
      <c r="W4808">
        <v>308700</v>
      </c>
    </row>
    <row r="4809" spans="7:23" ht="12.75">
      <c r="G4809">
        <v>310074</v>
      </c>
      <c r="H4809" s="114" t="s">
        <v>4541</v>
      </c>
      <c r="I4809" s="114" t="s">
        <v>678</v>
      </c>
      <c r="L4809">
        <v>354477</v>
      </c>
      <c r="M4809" s="114" t="s">
        <v>4333</v>
      </c>
      <c r="N4809" s="114" t="s">
        <v>4785</v>
      </c>
      <c r="V4809" s="114" t="s">
        <v>4598</v>
      </c>
      <c r="W4809">
        <v>308869</v>
      </c>
    </row>
    <row r="4810" spans="7:23" ht="12.75">
      <c r="G4810">
        <v>418869</v>
      </c>
      <c r="H4810" s="114" t="s">
        <v>5447</v>
      </c>
      <c r="I4810" s="114" t="s">
        <v>678</v>
      </c>
      <c r="L4810">
        <v>354478</v>
      </c>
      <c r="M4810" s="114" t="s">
        <v>4334</v>
      </c>
      <c r="N4810" s="114" t="s">
        <v>4785</v>
      </c>
      <c r="V4810" s="114" t="s">
        <v>4599</v>
      </c>
      <c r="W4810">
        <v>308870</v>
      </c>
    </row>
    <row r="4811" spans="7:23" ht="12.75">
      <c r="G4811">
        <v>418270</v>
      </c>
      <c r="H4811" s="114" t="s">
        <v>5448</v>
      </c>
      <c r="I4811" s="114" t="s">
        <v>678</v>
      </c>
      <c r="L4811">
        <v>354483</v>
      </c>
      <c r="M4811" s="114" t="s">
        <v>4339</v>
      </c>
      <c r="N4811" s="114" t="s">
        <v>4785</v>
      </c>
      <c r="V4811" s="114" t="s">
        <v>4600</v>
      </c>
      <c r="W4811">
        <v>309074</v>
      </c>
    </row>
    <row r="4812" spans="7:23" ht="12.75">
      <c r="G4812">
        <v>310075</v>
      </c>
      <c r="H4812" s="114" t="s">
        <v>4542</v>
      </c>
      <c r="I4812" s="114" t="s">
        <v>678</v>
      </c>
      <c r="L4812">
        <v>354484</v>
      </c>
      <c r="M4812" s="114" t="s">
        <v>4340</v>
      </c>
      <c r="N4812" s="114" t="s">
        <v>4785</v>
      </c>
      <c r="V4812" s="114" t="s">
        <v>4601</v>
      </c>
      <c r="W4812">
        <v>309274</v>
      </c>
    </row>
    <row r="4813" spans="7:23" ht="12.75">
      <c r="G4813">
        <v>310076</v>
      </c>
      <c r="H4813" s="114" t="s">
        <v>4543</v>
      </c>
      <c r="I4813" s="114" t="s">
        <v>678</v>
      </c>
      <c r="L4813">
        <v>354485</v>
      </c>
      <c r="M4813" s="114" t="s">
        <v>4341</v>
      </c>
      <c r="N4813" s="114" t="s">
        <v>4785</v>
      </c>
      <c r="V4813" s="114" t="s">
        <v>4602</v>
      </c>
      <c r="W4813">
        <v>309470</v>
      </c>
    </row>
    <row r="4814" spans="7:23" ht="12.75">
      <c r="G4814">
        <v>310077</v>
      </c>
      <c r="H4814" s="114" t="s">
        <v>4544</v>
      </c>
      <c r="I4814" s="114" t="s">
        <v>678</v>
      </c>
      <c r="L4814">
        <v>354486</v>
      </c>
      <c r="M4814" s="114" t="s">
        <v>4342</v>
      </c>
      <c r="N4814" s="114" t="s">
        <v>4785</v>
      </c>
      <c r="V4814" s="114" t="s">
        <v>4603</v>
      </c>
      <c r="W4814">
        <v>309480</v>
      </c>
    </row>
    <row r="4815" spans="7:23" ht="12.75">
      <c r="G4815">
        <v>310078</v>
      </c>
      <c r="H4815" s="114" t="s">
        <v>4545</v>
      </c>
      <c r="I4815" s="114" t="s">
        <v>678</v>
      </c>
      <c r="L4815">
        <v>354487</v>
      </c>
      <c r="M4815" s="114" t="s">
        <v>4343</v>
      </c>
      <c r="N4815" s="114" t="s">
        <v>4785</v>
      </c>
      <c r="V4815" s="114" t="s">
        <v>4604</v>
      </c>
      <c r="W4815">
        <v>309676</v>
      </c>
    </row>
    <row r="4816" spans="7:23" ht="12.75">
      <c r="G4816">
        <v>310079</v>
      </c>
      <c r="H4816" s="114" t="s">
        <v>4546</v>
      </c>
      <c r="I4816" s="114" t="s">
        <v>678</v>
      </c>
      <c r="L4816">
        <v>354489</v>
      </c>
      <c r="M4816" s="114" t="s">
        <v>4345</v>
      </c>
      <c r="N4816" s="114" t="s">
        <v>4785</v>
      </c>
      <c r="V4816" s="114" t="s">
        <v>4605</v>
      </c>
      <c r="W4816">
        <v>309879</v>
      </c>
    </row>
    <row r="4817" spans="7:23" ht="12.75">
      <c r="G4817">
        <v>416467</v>
      </c>
      <c r="H4817" s="114" t="s">
        <v>5449</v>
      </c>
      <c r="I4817" s="114" t="s">
        <v>678</v>
      </c>
      <c r="L4817">
        <v>354490</v>
      </c>
      <c r="M4817" s="114" t="s">
        <v>4346</v>
      </c>
      <c r="N4817" s="114" t="s">
        <v>4785</v>
      </c>
      <c r="V4817" s="114" t="s">
        <v>4606</v>
      </c>
      <c r="W4817">
        <v>310088</v>
      </c>
    </row>
    <row r="4818" spans="7:23" ht="12.75">
      <c r="G4818">
        <v>416468</v>
      </c>
      <c r="H4818" s="114" t="s">
        <v>5450</v>
      </c>
      <c r="I4818" s="114" t="s">
        <v>678</v>
      </c>
      <c r="L4818">
        <v>354493</v>
      </c>
      <c r="M4818" s="114" t="s">
        <v>4349</v>
      </c>
      <c r="N4818" s="114" t="s">
        <v>4785</v>
      </c>
      <c r="V4818" s="114" t="s">
        <v>4607</v>
      </c>
      <c r="W4818">
        <v>310287</v>
      </c>
    </row>
    <row r="4819" spans="7:23" ht="12.75">
      <c r="G4819">
        <v>313470</v>
      </c>
      <c r="H4819" s="114" t="s">
        <v>4550</v>
      </c>
      <c r="I4819" s="114" t="s">
        <v>678</v>
      </c>
      <c r="L4819">
        <v>354494</v>
      </c>
      <c r="M4819" s="114" t="s">
        <v>4350</v>
      </c>
      <c r="N4819" s="114" t="s">
        <v>4785</v>
      </c>
      <c r="V4819" s="114" t="s">
        <v>4608</v>
      </c>
      <c r="W4819">
        <v>310469</v>
      </c>
    </row>
    <row r="4820" spans="7:23" ht="12.75">
      <c r="G4820">
        <v>310083</v>
      </c>
      <c r="H4820" s="114" t="s">
        <v>4551</v>
      </c>
      <c r="I4820" s="114" t="s">
        <v>678</v>
      </c>
      <c r="L4820">
        <v>354496</v>
      </c>
      <c r="M4820" s="114" t="s">
        <v>4352</v>
      </c>
      <c r="N4820" s="114" t="s">
        <v>4785</v>
      </c>
      <c r="V4820" s="114" t="s">
        <v>4609</v>
      </c>
      <c r="W4820">
        <v>310477</v>
      </c>
    </row>
    <row r="4821" spans="7:23" ht="12.75">
      <c r="G4821">
        <v>310087</v>
      </c>
      <c r="H4821" s="114" t="s">
        <v>4552</v>
      </c>
      <c r="I4821" s="114" t="s">
        <v>678</v>
      </c>
      <c r="L4821">
        <v>354497</v>
      </c>
      <c r="M4821" s="114" t="s">
        <v>4886</v>
      </c>
      <c r="N4821" s="114" t="s">
        <v>4785</v>
      </c>
      <c r="V4821" s="114" t="s">
        <v>4610</v>
      </c>
      <c r="W4821">
        <v>308871</v>
      </c>
    </row>
    <row r="4822" spans="7:23" ht="12.75">
      <c r="G4822">
        <v>416677</v>
      </c>
      <c r="H4822" s="114" t="s">
        <v>5451</v>
      </c>
      <c r="I4822" s="114" t="s">
        <v>678</v>
      </c>
      <c r="L4822">
        <v>354500</v>
      </c>
      <c r="M4822" s="114" t="s">
        <v>4354</v>
      </c>
      <c r="N4822" s="114" t="s">
        <v>4785</v>
      </c>
      <c r="V4822" s="114" t="s">
        <v>4611</v>
      </c>
      <c r="W4822">
        <v>310668</v>
      </c>
    </row>
    <row r="4823" spans="7:23" ht="12.75">
      <c r="G4823">
        <v>310084</v>
      </c>
      <c r="H4823" s="114" t="s">
        <v>4553</v>
      </c>
      <c r="I4823" s="114" t="s">
        <v>678</v>
      </c>
      <c r="L4823">
        <v>354504</v>
      </c>
      <c r="M4823" s="114" t="s">
        <v>4358</v>
      </c>
      <c r="N4823" s="114" t="s">
        <v>4785</v>
      </c>
      <c r="V4823" s="114" t="s">
        <v>4612</v>
      </c>
      <c r="W4823">
        <v>310671</v>
      </c>
    </row>
    <row r="4824" spans="7:23" ht="12.75">
      <c r="G4824">
        <v>310267</v>
      </c>
      <c r="H4824" s="114" t="s">
        <v>4554</v>
      </c>
      <c r="I4824" s="114" t="s">
        <v>678</v>
      </c>
      <c r="L4824">
        <v>354505</v>
      </c>
      <c r="M4824" s="114" t="s">
        <v>4359</v>
      </c>
      <c r="N4824" s="114" t="s">
        <v>4785</v>
      </c>
      <c r="V4824" s="114" t="s">
        <v>4613</v>
      </c>
      <c r="W4824">
        <v>310678</v>
      </c>
    </row>
    <row r="4825" spans="7:23" ht="12.75">
      <c r="G4825">
        <v>310268</v>
      </c>
      <c r="H4825" s="114" t="s">
        <v>4555</v>
      </c>
      <c r="I4825" s="114" t="s">
        <v>678</v>
      </c>
      <c r="L4825">
        <v>354506</v>
      </c>
      <c r="M4825" s="114" t="s">
        <v>4360</v>
      </c>
      <c r="N4825" s="114" t="s">
        <v>4785</v>
      </c>
      <c r="V4825" s="114" t="s">
        <v>4614</v>
      </c>
      <c r="W4825">
        <v>310679</v>
      </c>
    </row>
    <row r="4826" spans="7:23" ht="12.75">
      <c r="G4826">
        <v>310269</v>
      </c>
      <c r="H4826" s="114" t="s">
        <v>4556</v>
      </c>
      <c r="I4826" s="114" t="s">
        <v>678</v>
      </c>
      <c r="L4826">
        <v>354507</v>
      </c>
      <c r="M4826" s="114" t="s">
        <v>4361</v>
      </c>
      <c r="N4826" s="114" t="s">
        <v>4785</v>
      </c>
      <c r="V4826" s="114" t="s">
        <v>4615</v>
      </c>
      <c r="W4826">
        <v>310680</v>
      </c>
    </row>
    <row r="4827" spans="7:23" ht="12.75">
      <c r="G4827">
        <v>310270</v>
      </c>
      <c r="H4827" s="114" t="s">
        <v>4557</v>
      </c>
      <c r="I4827" s="114" t="s">
        <v>678</v>
      </c>
      <c r="L4827">
        <v>354509</v>
      </c>
      <c r="M4827" s="114" t="s">
        <v>4363</v>
      </c>
      <c r="N4827" s="114" t="s">
        <v>4785</v>
      </c>
      <c r="V4827" s="114" t="s">
        <v>4616</v>
      </c>
      <c r="W4827">
        <v>310681</v>
      </c>
    </row>
    <row r="4828" spans="7:23" ht="12.75">
      <c r="G4828">
        <v>310271</v>
      </c>
      <c r="H4828" s="114" t="s">
        <v>4558</v>
      </c>
      <c r="I4828" s="114" t="s">
        <v>678</v>
      </c>
      <c r="L4828">
        <v>354512</v>
      </c>
      <c r="M4828" s="114" t="s">
        <v>4857</v>
      </c>
      <c r="N4828" s="114" t="s">
        <v>4785</v>
      </c>
      <c r="V4828" s="114" t="s">
        <v>4617</v>
      </c>
      <c r="W4828">
        <v>310683</v>
      </c>
    </row>
    <row r="4829" spans="7:23" ht="12.75">
      <c r="G4829">
        <v>310272</v>
      </c>
      <c r="H4829" s="114" t="s">
        <v>4559</v>
      </c>
      <c r="I4829" s="114" t="s">
        <v>678</v>
      </c>
      <c r="L4829">
        <v>354513</v>
      </c>
      <c r="M4829" s="114" t="s">
        <v>5415</v>
      </c>
      <c r="N4829" s="114" t="s">
        <v>4785</v>
      </c>
      <c r="V4829" s="114" t="s">
        <v>4618</v>
      </c>
      <c r="W4829">
        <v>310689</v>
      </c>
    </row>
    <row r="4830" spans="7:23" ht="12.75">
      <c r="G4830">
        <v>310273</v>
      </c>
      <c r="H4830" s="114" t="s">
        <v>4560</v>
      </c>
      <c r="I4830" s="114" t="s">
        <v>678</v>
      </c>
      <c r="L4830">
        <v>354514</v>
      </c>
      <c r="M4830" s="114" t="s">
        <v>5416</v>
      </c>
      <c r="N4830" s="114" t="s">
        <v>4785</v>
      </c>
      <c r="V4830" s="114" t="s">
        <v>4619</v>
      </c>
      <c r="W4830">
        <v>310688</v>
      </c>
    </row>
    <row r="4831" spans="7:23" ht="12.75">
      <c r="G4831">
        <v>310274</v>
      </c>
      <c r="H4831" s="114" t="s">
        <v>4561</v>
      </c>
      <c r="I4831" s="114" t="s">
        <v>678</v>
      </c>
      <c r="L4831">
        <v>354515</v>
      </c>
      <c r="M4831" s="114" t="s">
        <v>4760</v>
      </c>
      <c r="N4831" s="114" t="s">
        <v>4785</v>
      </c>
      <c r="V4831" s="114" t="s">
        <v>4620</v>
      </c>
      <c r="W4831">
        <v>310684</v>
      </c>
    </row>
    <row r="4832" spans="7:23" ht="12.75">
      <c r="G4832">
        <v>310275</v>
      </c>
      <c r="H4832" s="114" t="s">
        <v>4562</v>
      </c>
      <c r="I4832" s="114" t="s">
        <v>678</v>
      </c>
      <c r="L4832">
        <v>354516</v>
      </c>
      <c r="M4832" s="114" t="s">
        <v>4366</v>
      </c>
      <c r="N4832" s="114" t="s">
        <v>4785</v>
      </c>
      <c r="V4832" s="114" t="s">
        <v>4621</v>
      </c>
      <c r="W4832">
        <v>310866</v>
      </c>
    </row>
    <row r="4833" spans="7:23" ht="12.75">
      <c r="G4833">
        <v>407066</v>
      </c>
      <c r="H4833" s="114" t="s">
        <v>5452</v>
      </c>
      <c r="I4833" s="114" t="s">
        <v>678</v>
      </c>
      <c r="L4833">
        <v>354517</v>
      </c>
      <c r="M4833" s="114" t="s">
        <v>4367</v>
      </c>
      <c r="N4833" s="114" t="s">
        <v>4785</v>
      </c>
      <c r="V4833" s="114" t="s">
        <v>4622</v>
      </c>
      <c r="W4833">
        <v>310868</v>
      </c>
    </row>
    <row r="4834" spans="7:23" ht="12.75">
      <c r="G4834">
        <v>310276</v>
      </c>
      <c r="H4834" s="114" t="s">
        <v>4563</v>
      </c>
      <c r="I4834" s="114" t="s">
        <v>678</v>
      </c>
      <c r="L4834">
        <v>354518</v>
      </c>
      <c r="M4834" s="114" t="s">
        <v>4368</v>
      </c>
      <c r="N4834" s="114" t="s">
        <v>4785</v>
      </c>
      <c r="V4834" s="114" t="s">
        <v>4623</v>
      </c>
      <c r="W4834">
        <v>310870</v>
      </c>
    </row>
    <row r="4835" spans="7:14" ht="12.75">
      <c r="G4835">
        <v>310277</v>
      </c>
      <c r="H4835" s="114" t="s">
        <v>4564</v>
      </c>
      <c r="I4835" s="114" t="s">
        <v>678</v>
      </c>
      <c r="L4835">
        <v>354519</v>
      </c>
      <c r="M4835" s="114" t="s">
        <v>4369</v>
      </c>
      <c r="N4835" s="114" t="s">
        <v>4785</v>
      </c>
    </row>
    <row r="4836" spans="7:14" ht="12.75">
      <c r="G4836">
        <v>310285</v>
      </c>
      <c r="H4836" s="114" t="s">
        <v>4565</v>
      </c>
      <c r="I4836" s="114" t="s">
        <v>678</v>
      </c>
      <c r="L4836">
        <v>354520</v>
      </c>
      <c r="M4836" s="114" t="s">
        <v>4370</v>
      </c>
      <c r="N4836" s="114" t="s">
        <v>4785</v>
      </c>
    </row>
    <row r="4837" spans="7:23" ht="12.75">
      <c r="G4837">
        <v>310467</v>
      </c>
      <c r="H4837" s="114" t="s">
        <v>4566</v>
      </c>
      <c r="I4837" s="114" t="s">
        <v>678</v>
      </c>
      <c r="L4837">
        <v>354521</v>
      </c>
      <c r="M4837" s="114" t="s">
        <v>4371</v>
      </c>
      <c r="N4837" s="114" t="s">
        <v>4785</v>
      </c>
      <c r="V4837" s="114" t="s">
        <v>4624</v>
      </c>
      <c r="W4837">
        <v>318921</v>
      </c>
    </row>
    <row r="4838" spans="7:23" ht="12.75">
      <c r="G4838">
        <v>310468</v>
      </c>
      <c r="H4838" s="114" t="s">
        <v>4567</v>
      </c>
      <c r="I4838" s="114" t="s">
        <v>678</v>
      </c>
      <c r="L4838">
        <v>354522</v>
      </c>
      <c r="M4838" s="114" t="s">
        <v>4372</v>
      </c>
      <c r="N4838" s="114" t="s">
        <v>4785</v>
      </c>
      <c r="V4838" s="114" t="s">
        <v>5453</v>
      </c>
      <c r="W4838">
        <v>391670</v>
      </c>
    </row>
    <row r="4839" spans="7:23" ht="12.75">
      <c r="G4839">
        <v>325466</v>
      </c>
      <c r="H4839" s="114" t="s">
        <v>4773</v>
      </c>
      <c r="I4839" s="114" t="s">
        <v>678</v>
      </c>
      <c r="L4839">
        <v>354523</v>
      </c>
      <c r="M4839" s="114" t="s">
        <v>4761</v>
      </c>
      <c r="N4839" s="114" t="s">
        <v>4785</v>
      </c>
      <c r="V4839" s="114" t="s">
        <v>4776</v>
      </c>
      <c r="W4839">
        <v>324670</v>
      </c>
    </row>
    <row r="4840" spans="7:23" ht="12.75">
      <c r="G4840">
        <v>310471</v>
      </c>
      <c r="H4840" s="114" t="s">
        <v>4568</v>
      </c>
      <c r="I4840" s="114" t="s">
        <v>678</v>
      </c>
      <c r="L4840">
        <v>354524</v>
      </c>
      <c r="M4840" s="114" t="s">
        <v>4373</v>
      </c>
      <c r="N4840" s="114" t="s">
        <v>4785</v>
      </c>
      <c r="V4840" s="114" t="s">
        <v>4625</v>
      </c>
      <c r="W4840">
        <v>319070</v>
      </c>
    </row>
    <row r="4841" spans="7:23" ht="12.75">
      <c r="G4841">
        <v>310472</v>
      </c>
      <c r="H4841" s="114" t="s">
        <v>4569</v>
      </c>
      <c r="I4841" s="114" t="s">
        <v>678</v>
      </c>
      <c r="L4841">
        <v>354525</v>
      </c>
      <c r="M4841" s="114" t="s">
        <v>4374</v>
      </c>
      <c r="N4841" s="114" t="s">
        <v>4785</v>
      </c>
      <c r="V4841" s="114" t="s">
        <v>4626</v>
      </c>
      <c r="W4841">
        <v>319078</v>
      </c>
    </row>
    <row r="4842" spans="7:23" ht="12.75">
      <c r="G4842">
        <v>324466</v>
      </c>
      <c r="H4842" s="114" t="s">
        <v>4774</v>
      </c>
      <c r="I4842" s="114" t="s">
        <v>678</v>
      </c>
      <c r="L4842">
        <v>354526</v>
      </c>
      <c r="M4842" s="114" t="s">
        <v>4375</v>
      </c>
      <c r="N4842" s="114" t="s">
        <v>4785</v>
      </c>
      <c r="V4842" s="114" t="s">
        <v>4627</v>
      </c>
      <c r="W4842">
        <v>319270</v>
      </c>
    </row>
    <row r="4843" spans="7:23" ht="12.75">
      <c r="G4843">
        <v>324866</v>
      </c>
      <c r="H4843" s="114" t="s">
        <v>4775</v>
      </c>
      <c r="I4843" s="114" t="s">
        <v>678</v>
      </c>
      <c r="L4843">
        <v>354530</v>
      </c>
      <c r="M4843" s="114" t="s">
        <v>4762</v>
      </c>
      <c r="N4843" s="114" t="s">
        <v>4785</v>
      </c>
      <c r="V4843" s="114" t="s">
        <v>4628</v>
      </c>
      <c r="W4843">
        <v>319274</v>
      </c>
    </row>
    <row r="4844" spans="7:23" ht="12.75">
      <c r="G4844">
        <v>310475</v>
      </c>
      <c r="H4844" s="114" t="s">
        <v>4570</v>
      </c>
      <c r="I4844" s="114" t="s">
        <v>678</v>
      </c>
      <c r="L4844">
        <v>354533</v>
      </c>
      <c r="M4844" s="114" t="s">
        <v>4381</v>
      </c>
      <c r="N4844" s="114" t="s">
        <v>4785</v>
      </c>
      <c r="V4844" s="114" t="s">
        <v>4629</v>
      </c>
      <c r="W4844">
        <v>319502</v>
      </c>
    </row>
    <row r="4845" spans="7:23" ht="12.75">
      <c r="G4845">
        <v>358867</v>
      </c>
      <c r="H4845" s="114" t="s">
        <v>4861</v>
      </c>
      <c r="I4845" s="114" t="s">
        <v>678</v>
      </c>
      <c r="L4845">
        <v>354535</v>
      </c>
      <c r="M4845" s="114" t="s">
        <v>4383</v>
      </c>
      <c r="N4845" s="114" t="s">
        <v>4785</v>
      </c>
      <c r="V4845" s="114" t="s">
        <v>4630</v>
      </c>
      <c r="W4845">
        <v>319494</v>
      </c>
    </row>
    <row r="4846" spans="7:23" ht="12.75">
      <c r="G4846">
        <v>305272</v>
      </c>
      <c r="H4846" s="114" t="s">
        <v>679</v>
      </c>
      <c r="L4846">
        <v>354541</v>
      </c>
      <c r="M4846" s="114" t="s">
        <v>4389</v>
      </c>
      <c r="N4846" s="114" t="s">
        <v>4785</v>
      </c>
      <c r="V4846" s="114" t="s">
        <v>4631</v>
      </c>
      <c r="W4846">
        <v>319486</v>
      </c>
    </row>
    <row r="4847" spans="7:23" ht="12.75">
      <c r="G4847">
        <v>310916</v>
      </c>
      <c r="H4847" s="114" t="s">
        <v>2138</v>
      </c>
      <c r="I4847" s="114" t="s">
        <v>679</v>
      </c>
      <c r="L4847">
        <v>354543</v>
      </c>
      <c r="M4847" s="114" t="s">
        <v>4763</v>
      </c>
      <c r="N4847" s="114" t="s">
        <v>4785</v>
      </c>
      <c r="V4847" s="114" t="s">
        <v>4632</v>
      </c>
      <c r="W4847">
        <v>319542</v>
      </c>
    </row>
    <row r="4848" spans="7:23" ht="12.75">
      <c r="G4848">
        <v>310917</v>
      </c>
      <c r="H4848" s="114" t="s">
        <v>2139</v>
      </c>
      <c r="I4848" s="114" t="s">
        <v>679</v>
      </c>
      <c r="L4848">
        <v>354545</v>
      </c>
      <c r="M4848" s="114" t="s">
        <v>4390</v>
      </c>
      <c r="N4848" s="114" t="s">
        <v>4785</v>
      </c>
      <c r="V4848" s="114" t="s">
        <v>5454</v>
      </c>
      <c r="W4848">
        <v>410483</v>
      </c>
    </row>
    <row r="4849" spans="7:23" ht="12.75">
      <c r="G4849">
        <v>310918</v>
      </c>
      <c r="H4849" s="114" t="s">
        <v>4571</v>
      </c>
      <c r="I4849" s="114" t="s">
        <v>679</v>
      </c>
      <c r="L4849">
        <v>354546</v>
      </c>
      <c r="M4849" s="114" t="s">
        <v>5421</v>
      </c>
      <c r="N4849" s="114" t="s">
        <v>4785</v>
      </c>
      <c r="V4849" s="114" t="s">
        <v>4633</v>
      </c>
      <c r="W4849">
        <v>319534</v>
      </c>
    </row>
    <row r="4850" spans="7:23" ht="12.75">
      <c r="G4850">
        <v>305476</v>
      </c>
      <c r="H4850" s="114" t="s">
        <v>4572</v>
      </c>
      <c r="I4850" s="114" t="s">
        <v>679</v>
      </c>
      <c r="L4850">
        <v>354547</v>
      </c>
      <c r="M4850" s="114" t="s">
        <v>4391</v>
      </c>
      <c r="N4850" s="114" t="s">
        <v>4785</v>
      </c>
      <c r="V4850" s="114" t="s">
        <v>4634</v>
      </c>
      <c r="W4850">
        <v>319526</v>
      </c>
    </row>
    <row r="4851" spans="7:23" ht="12.75">
      <c r="G4851">
        <v>305677</v>
      </c>
      <c r="H4851" s="114" t="s">
        <v>4573</v>
      </c>
      <c r="I4851" s="114" t="s">
        <v>679</v>
      </c>
      <c r="L4851">
        <v>354550</v>
      </c>
      <c r="M4851" s="114" t="s">
        <v>4394</v>
      </c>
      <c r="N4851" s="114" t="s">
        <v>4785</v>
      </c>
      <c r="V4851" s="114" t="s">
        <v>4635</v>
      </c>
      <c r="W4851">
        <v>319518</v>
      </c>
    </row>
    <row r="4852" spans="7:23" ht="12.75">
      <c r="G4852">
        <v>305701</v>
      </c>
      <c r="H4852" s="114" t="s">
        <v>4574</v>
      </c>
      <c r="I4852" s="114" t="s">
        <v>679</v>
      </c>
      <c r="L4852">
        <v>354551</v>
      </c>
      <c r="M4852" s="114" t="s">
        <v>4395</v>
      </c>
      <c r="N4852" s="114" t="s">
        <v>4785</v>
      </c>
      <c r="V4852" s="114" t="s">
        <v>5455</v>
      </c>
      <c r="W4852">
        <v>410491</v>
      </c>
    </row>
    <row r="4853" spans="7:23" ht="12.75">
      <c r="G4853">
        <v>305715</v>
      </c>
      <c r="H4853" s="114" t="s">
        <v>4575</v>
      </c>
      <c r="I4853" s="114" t="s">
        <v>679</v>
      </c>
      <c r="L4853">
        <v>354552</v>
      </c>
      <c r="M4853" s="114" t="s">
        <v>4396</v>
      </c>
      <c r="N4853" s="114" t="s">
        <v>4785</v>
      </c>
      <c r="V4853" s="114" t="s">
        <v>4636</v>
      </c>
      <c r="W4853">
        <v>319558</v>
      </c>
    </row>
    <row r="4854" spans="7:23" ht="12.75">
      <c r="G4854">
        <v>305871</v>
      </c>
      <c r="H4854" s="114" t="s">
        <v>4576</v>
      </c>
      <c r="I4854" s="114" t="s">
        <v>679</v>
      </c>
      <c r="L4854">
        <v>354555</v>
      </c>
      <c r="M4854" s="114" t="s">
        <v>4764</v>
      </c>
      <c r="N4854" s="114" t="s">
        <v>4785</v>
      </c>
      <c r="V4854" s="114" t="s">
        <v>4637</v>
      </c>
      <c r="W4854">
        <v>319550</v>
      </c>
    </row>
    <row r="4855" spans="7:23" ht="12.75">
      <c r="G4855">
        <v>306073</v>
      </c>
      <c r="H4855" s="114" t="s">
        <v>4577</v>
      </c>
      <c r="I4855" s="114" t="s">
        <v>679</v>
      </c>
      <c r="L4855">
        <v>354556</v>
      </c>
      <c r="M4855" s="114" t="s">
        <v>4399</v>
      </c>
      <c r="N4855" s="114" t="s">
        <v>4785</v>
      </c>
      <c r="V4855" s="114" t="s">
        <v>4638</v>
      </c>
      <c r="W4855">
        <v>319746</v>
      </c>
    </row>
    <row r="4856" spans="7:23" ht="12.75">
      <c r="G4856">
        <v>305475</v>
      </c>
      <c r="H4856" s="114" t="s">
        <v>4578</v>
      </c>
      <c r="I4856" s="114" t="s">
        <v>679</v>
      </c>
      <c r="L4856">
        <v>354557</v>
      </c>
      <c r="M4856" s="114" t="s">
        <v>4858</v>
      </c>
      <c r="N4856" s="114" t="s">
        <v>4785</v>
      </c>
      <c r="V4856" s="114" t="s">
        <v>4639</v>
      </c>
      <c r="W4856">
        <v>319738</v>
      </c>
    </row>
    <row r="4857" spans="7:23" ht="12.75">
      <c r="G4857">
        <v>306290</v>
      </c>
      <c r="H4857" s="114" t="s">
        <v>4579</v>
      </c>
      <c r="I4857" s="114" t="s">
        <v>679</v>
      </c>
      <c r="L4857">
        <v>354558</v>
      </c>
      <c r="M4857" s="114" t="s">
        <v>4400</v>
      </c>
      <c r="N4857" s="114" t="s">
        <v>4785</v>
      </c>
      <c r="V4857" s="114" t="s">
        <v>4640</v>
      </c>
      <c r="W4857">
        <v>319730</v>
      </c>
    </row>
    <row r="4858" spans="7:23" ht="12.75">
      <c r="G4858">
        <v>306680</v>
      </c>
      <c r="H4858" s="114" t="s">
        <v>4580</v>
      </c>
      <c r="I4858" s="114" t="s">
        <v>679</v>
      </c>
      <c r="L4858">
        <v>354559</v>
      </c>
      <c r="M4858" s="114" t="s">
        <v>4401</v>
      </c>
      <c r="N4858" s="114" t="s">
        <v>4785</v>
      </c>
      <c r="V4858" s="114" t="s">
        <v>4641</v>
      </c>
      <c r="W4858">
        <v>319722</v>
      </c>
    </row>
    <row r="4859" spans="7:23" ht="12.75">
      <c r="G4859">
        <v>306895</v>
      </c>
      <c r="H4859" s="114" t="s">
        <v>4581</v>
      </c>
      <c r="I4859" s="114" t="s">
        <v>679</v>
      </c>
      <c r="L4859">
        <v>354560</v>
      </c>
      <c r="M4859" s="114" t="s">
        <v>4402</v>
      </c>
      <c r="N4859" s="114" t="s">
        <v>4785</v>
      </c>
      <c r="V4859" s="114" t="s">
        <v>4642</v>
      </c>
      <c r="W4859">
        <v>319714</v>
      </c>
    </row>
    <row r="4860" spans="7:23" ht="12.75">
      <c r="G4860">
        <v>306896</v>
      </c>
      <c r="H4860" s="114" t="s">
        <v>4582</v>
      </c>
      <c r="I4860" s="114" t="s">
        <v>679</v>
      </c>
      <c r="L4860">
        <v>354563</v>
      </c>
      <c r="M4860" s="114" t="s">
        <v>4405</v>
      </c>
      <c r="N4860" s="114" t="s">
        <v>4785</v>
      </c>
      <c r="V4860" s="114" t="s">
        <v>4643</v>
      </c>
      <c r="W4860">
        <v>319706</v>
      </c>
    </row>
    <row r="4861" spans="7:23" ht="12.75">
      <c r="G4861">
        <v>306902</v>
      </c>
      <c r="H4861" s="114" t="s">
        <v>4583</v>
      </c>
      <c r="I4861" s="114" t="s">
        <v>679</v>
      </c>
      <c r="L4861">
        <v>354564</v>
      </c>
      <c r="M4861" s="114" t="s">
        <v>4406</v>
      </c>
      <c r="N4861" s="114" t="s">
        <v>4785</v>
      </c>
      <c r="V4861" s="114" t="s">
        <v>4644</v>
      </c>
      <c r="W4861">
        <v>319698</v>
      </c>
    </row>
    <row r="4862" spans="7:23" ht="12.75">
      <c r="G4862">
        <v>306907</v>
      </c>
      <c r="H4862" s="114" t="s">
        <v>4584</v>
      </c>
      <c r="I4862" s="114" t="s">
        <v>679</v>
      </c>
      <c r="L4862">
        <v>354565</v>
      </c>
      <c r="M4862" s="114" t="s">
        <v>4407</v>
      </c>
      <c r="N4862" s="114" t="s">
        <v>4785</v>
      </c>
      <c r="V4862" s="114" t="s">
        <v>4645</v>
      </c>
      <c r="W4862">
        <v>319690</v>
      </c>
    </row>
    <row r="4863" spans="7:23" ht="12.75">
      <c r="G4863">
        <v>307088</v>
      </c>
      <c r="H4863" s="114" t="s">
        <v>4585</v>
      </c>
      <c r="I4863" s="114" t="s">
        <v>679</v>
      </c>
      <c r="L4863">
        <v>354566</v>
      </c>
      <c r="M4863" s="114" t="s">
        <v>4408</v>
      </c>
      <c r="N4863" s="114" t="s">
        <v>4785</v>
      </c>
      <c r="V4863" s="114" t="s">
        <v>4646</v>
      </c>
      <c r="W4863">
        <v>319682</v>
      </c>
    </row>
    <row r="4864" spans="7:23" ht="12.75">
      <c r="G4864">
        <v>307266</v>
      </c>
      <c r="H4864" s="114" t="s">
        <v>4586</v>
      </c>
      <c r="I4864" s="114" t="s">
        <v>679</v>
      </c>
      <c r="L4864">
        <v>354567</v>
      </c>
      <c r="M4864" s="114" t="s">
        <v>5429</v>
      </c>
      <c r="N4864" s="114" t="s">
        <v>4785</v>
      </c>
      <c r="V4864" s="114" t="s">
        <v>4647</v>
      </c>
      <c r="W4864">
        <v>319674</v>
      </c>
    </row>
    <row r="4865" spans="7:23" ht="12.75">
      <c r="G4865">
        <v>307289</v>
      </c>
      <c r="H4865" s="114" t="s">
        <v>4587</v>
      </c>
      <c r="I4865" s="114" t="s">
        <v>679</v>
      </c>
      <c r="L4865">
        <v>354568</v>
      </c>
      <c r="M4865" s="114" t="s">
        <v>4765</v>
      </c>
      <c r="N4865" s="114" t="s">
        <v>4785</v>
      </c>
      <c r="V4865" s="114" t="s">
        <v>4648</v>
      </c>
      <c r="W4865">
        <v>319774</v>
      </c>
    </row>
    <row r="4866" spans="7:23" ht="12.75">
      <c r="G4866">
        <v>307495</v>
      </c>
      <c r="H4866" s="114" t="s">
        <v>4588</v>
      </c>
      <c r="I4866" s="114" t="s">
        <v>679</v>
      </c>
      <c r="L4866">
        <v>354569</v>
      </c>
      <c r="M4866" s="114" t="s">
        <v>4409</v>
      </c>
      <c r="N4866" s="114" t="s">
        <v>4785</v>
      </c>
      <c r="V4866" s="114" t="s">
        <v>4649</v>
      </c>
      <c r="W4866">
        <v>319766</v>
      </c>
    </row>
    <row r="4867" spans="7:23" ht="12.75">
      <c r="G4867">
        <v>307720</v>
      </c>
      <c r="H4867" s="114" t="s">
        <v>4589</v>
      </c>
      <c r="I4867" s="114" t="s">
        <v>679</v>
      </c>
      <c r="L4867">
        <v>354570</v>
      </c>
      <c r="M4867" s="114" t="s">
        <v>4410</v>
      </c>
      <c r="N4867" s="114" t="s">
        <v>4785</v>
      </c>
      <c r="V4867" s="114" t="s">
        <v>4650</v>
      </c>
      <c r="W4867">
        <v>319666</v>
      </c>
    </row>
    <row r="4868" spans="7:23" ht="12.75">
      <c r="G4868">
        <v>308066</v>
      </c>
      <c r="H4868" s="114" t="s">
        <v>4590</v>
      </c>
      <c r="I4868" s="114" t="s">
        <v>679</v>
      </c>
      <c r="L4868">
        <v>354571</v>
      </c>
      <c r="M4868" s="114" t="s">
        <v>4411</v>
      </c>
      <c r="N4868" s="114" t="s">
        <v>4785</v>
      </c>
      <c r="V4868" s="114" t="s">
        <v>4651</v>
      </c>
      <c r="W4868">
        <v>319838</v>
      </c>
    </row>
    <row r="4869" spans="7:23" ht="12.75">
      <c r="G4869">
        <v>308075</v>
      </c>
      <c r="H4869" s="114" t="s">
        <v>4591</v>
      </c>
      <c r="I4869" s="114" t="s">
        <v>679</v>
      </c>
      <c r="L4869">
        <v>354572</v>
      </c>
      <c r="M4869" s="114" t="s">
        <v>4412</v>
      </c>
      <c r="N4869" s="114" t="s">
        <v>4785</v>
      </c>
      <c r="V4869" s="114" t="s">
        <v>4652</v>
      </c>
      <c r="W4869">
        <v>319830</v>
      </c>
    </row>
    <row r="4870" spans="7:23" ht="12.75">
      <c r="G4870">
        <v>308277</v>
      </c>
      <c r="H4870" s="114" t="s">
        <v>4592</v>
      </c>
      <c r="I4870" s="114" t="s">
        <v>679</v>
      </c>
      <c r="L4870">
        <v>354573</v>
      </c>
      <c r="M4870" s="114" t="s">
        <v>4766</v>
      </c>
      <c r="N4870" s="114" t="s">
        <v>4785</v>
      </c>
      <c r="V4870" s="114" t="s">
        <v>4653</v>
      </c>
      <c r="W4870">
        <v>319822</v>
      </c>
    </row>
    <row r="4871" spans="7:23" ht="12.75">
      <c r="G4871">
        <v>308479</v>
      </c>
      <c r="H4871" s="114" t="s">
        <v>4593</v>
      </c>
      <c r="I4871" s="114" t="s">
        <v>679</v>
      </c>
      <c r="L4871">
        <v>354574</v>
      </c>
      <c r="M4871" s="114" t="s">
        <v>4413</v>
      </c>
      <c r="N4871" s="114" t="s">
        <v>4785</v>
      </c>
      <c r="V4871" s="114" t="s">
        <v>4654</v>
      </c>
      <c r="W4871">
        <v>319814</v>
      </c>
    </row>
    <row r="4872" spans="7:23" ht="12.75">
      <c r="G4872">
        <v>307867</v>
      </c>
      <c r="H4872" s="114" t="s">
        <v>4594</v>
      </c>
      <c r="I4872" s="114" t="s">
        <v>679</v>
      </c>
      <c r="L4872">
        <v>354575</v>
      </c>
      <c r="M4872" s="114" t="s">
        <v>4887</v>
      </c>
      <c r="N4872" s="114" t="s">
        <v>4785</v>
      </c>
      <c r="V4872" s="114" t="s">
        <v>4655</v>
      </c>
      <c r="W4872">
        <v>319806</v>
      </c>
    </row>
    <row r="4873" spans="7:23" ht="12.75">
      <c r="G4873">
        <v>308671</v>
      </c>
      <c r="H4873" s="114" t="s">
        <v>4595</v>
      </c>
      <c r="I4873" s="114" t="s">
        <v>679</v>
      </c>
      <c r="L4873">
        <v>354578</v>
      </c>
      <c r="M4873" s="114" t="s">
        <v>4415</v>
      </c>
      <c r="N4873" s="114" t="s">
        <v>4785</v>
      </c>
      <c r="V4873" s="114" t="s">
        <v>4656</v>
      </c>
      <c r="W4873">
        <v>319798</v>
      </c>
    </row>
    <row r="4874" spans="7:23" ht="12.75">
      <c r="G4874">
        <v>308699</v>
      </c>
      <c r="H4874" s="114" t="s">
        <v>4596</v>
      </c>
      <c r="I4874" s="114" t="s">
        <v>679</v>
      </c>
      <c r="L4874">
        <v>354579</v>
      </c>
      <c r="M4874" s="114" t="s">
        <v>4416</v>
      </c>
      <c r="N4874" s="114" t="s">
        <v>4785</v>
      </c>
      <c r="V4874" s="114" t="s">
        <v>4657</v>
      </c>
      <c r="W4874">
        <v>319790</v>
      </c>
    </row>
    <row r="4875" spans="7:23" ht="12.75">
      <c r="G4875">
        <v>308700</v>
      </c>
      <c r="H4875" s="114" t="s">
        <v>4597</v>
      </c>
      <c r="I4875" s="114" t="s">
        <v>679</v>
      </c>
      <c r="L4875">
        <v>354580</v>
      </c>
      <c r="M4875" s="114" t="s">
        <v>4417</v>
      </c>
      <c r="N4875" s="114" t="s">
        <v>4785</v>
      </c>
      <c r="V4875" s="114" t="s">
        <v>4658</v>
      </c>
      <c r="W4875">
        <v>319282</v>
      </c>
    </row>
    <row r="4876" spans="7:23" ht="12.75">
      <c r="G4876">
        <v>308869</v>
      </c>
      <c r="H4876" s="114" t="s">
        <v>4598</v>
      </c>
      <c r="I4876" s="114" t="s">
        <v>679</v>
      </c>
      <c r="L4876">
        <v>354581</v>
      </c>
      <c r="M4876" s="114" t="s">
        <v>4418</v>
      </c>
      <c r="N4876" s="114" t="s">
        <v>4785</v>
      </c>
      <c r="V4876" s="114" t="s">
        <v>4659</v>
      </c>
      <c r="W4876">
        <v>319782</v>
      </c>
    </row>
    <row r="4877" spans="7:14" ht="12.75">
      <c r="G4877">
        <v>308870</v>
      </c>
      <c r="H4877" s="114" t="s">
        <v>4599</v>
      </c>
      <c r="I4877" s="114" t="s">
        <v>679</v>
      </c>
      <c r="L4877">
        <v>354582</v>
      </c>
      <c r="M4877" s="114" t="s">
        <v>4419</v>
      </c>
      <c r="N4877" s="114" t="s">
        <v>4785</v>
      </c>
    </row>
    <row r="4878" spans="7:14" ht="12.75">
      <c r="G4878">
        <v>309074</v>
      </c>
      <c r="H4878" s="114" t="s">
        <v>4600</v>
      </c>
      <c r="I4878" s="114" t="s">
        <v>679</v>
      </c>
      <c r="L4878">
        <v>354583</v>
      </c>
      <c r="M4878" s="114" t="s">
        <v>4420</v>
      </c>
      <c r="N4878" s="114" t="s">
        <v>4785</v>
      </c>
    </row>
    <row r="4879" spans="7:23" ht="12.75">
      <c r="G4879">
        <v>309274</v>
      </c>
      <c r="H4879" s="114" t="s">
        <v>4601</v>
      </c>
      <c r="I4879" s="114" t="s">
        <v>679</v>
      </c>
      <c r="L4879">
        <v>354584</v>
      </c>
      <c r="M4879" s="114" t="s">
        <v>4421</v>
      </c>
      <c r="N4879" s="114" t="s">
        <v>4785</v>
      </c>
      <c r="V4879" s="114" t="s">
        <v>4756</v>
      </c>
      <c r="W4879">
        <v>354280</v>
      </c>
    </row>
    <row r="4880" spans="7:23" ht="12.75">
      <c r="G4880">
        <v>309470</v>
      </c>
      <c r="H4880" s="114" t="s">
        <v>4602</v>
      </c>
      <c r="I4880" s="114" t="s">
        <v>679</v>
      </c>
      <c r="L4880">
        <v>354585</v>
      </c>
      <c r="M4880" s="114" t="s">
        <v>4422</v>
      </c>
      <c r="N4880" s="114" t="s">
        <v>4785</v>
      </c>
      <c r="V4880" s="114" t="s">
        <v>4189</v>
      </c>
      <c r="W4880">
        <v>354281</v>
      </c>
    </row>
    <row r="4881" spans="7:23" ht="12.75">
      <c r="G4881">
        <v>309480</v>
      </c>
      <c r="H4881" s="114" t="s">
        <v>4603</v>
      </c>
      <c r="I4881" s="114" t="s">
        <v>679</v>
      </c>
      <c r="L4881">
        <v>354586</v>
      </c>
      <c r="M4881" s="114" t="s">
        <v>4423</v>
      </c>
      <c r="N4881" s="114" t="s">
        <v>4785</v>
      </c>
      <c r="V4881" s="114" t="s">
        <v>4757</v>
      </c>
      <c r="W4881">
        <v>354282</v>
      </c>
    </row>
    <row r="4882" spans="7:23" ht="12.75">
      <c r="G4882">
        <v>309676</v>
      </c>
      <c r="H4882" s="114" t="s">
        <v>4604</v>
      </c>
      <c r="I4882" s="114" t="s">
        <v>679</v>
      </c>
      <c r="L4882">
        <v>354587</v>
      </c>
      <c r="M4882" s="114" t="s">
        <v>4424</v>
      </c>
      <c r="N4882" s="114" t="s">
        <v>4785</v>
      </c>
      <c r="V4882" s="114" t="s">
        <v>4862</v>
      </c>
      <c r="W4882">
        <v>355087</v>
      </c>
    </row>
    <row r="4883" spans="7:23" ht="12.75">
      <c r="G4883">
        <v>309879</v>
      </c>
      <c r="H4883" s="114" t="s">
        <v>4605</v>
      </c>
      <c r="I4883" s="114" t="s">
        <v>679</v>
      </c>
      <c r="L4883">
        <v>354588</v>
      </c>
      <c r="M4883" s="114" t="s">
        <v>4425</v>
      </c>
      <c r="N4883" s="114" t="s">
        <v>4785</v>
      </c>
      <c r="V4883" s="114" t="s">
        <v>4758</v>
      </c>
      <c r="W4883">
        <v>354283</v>
      </c>
    </row>
    <row r="4884" spans="7:23" ht="12.75">
      <c r="G4884">
        <v>310088</v>
      </c>
      <c r="H4884" s="114" t="s">
        <v>4606</v>
      </c>
      <c r="I4884" s="114" t="s">
        <v>679</v>
      </c>
      <c r="L4884">
        <v>354589</v>
      </c>
      <c r="M4884" s="114" t="s">
        <v>4426</v>
      </c>
      <c r="N4884" s="114" t="s">
        <v>4785</v>
      </c>
      <c r="V4884" s="114" t="s">
        <v>4190</v>
      </c>
      <c r="W4884">
        <v>354284</v>
      </c>
    </row>
    <row r="4885" spans="7:23" ht="12.75">
      <c r="G4885">
        <v>310287</v>
      </c>
      <c r="H4885" s="114" t="s">
        <v>4607</v>
      </c>
      <c r="I4885" s="114" t="s">
        <v>679</v>
      </c>
      <c r="L4885">
        <v>354590</v>
      </c>
      <c r="M4885" s="114" t="s">
        <v>4427</v>
      </c>
      <c r="N4885" s="114" t="s">
        <v>4785</v>
      </c>
      <c r="V4885" s="114" t="s">
        <v>4191</v>
      </c>
      <c r="W4885">
        <v>354285</v>
      </c>
    </row>
    <row r="4886" spans="7:23" ht="12.75">
      <c r="G4886">
        <v>310469</v>
      </c>
      <c r="H4886" s="114" t="s">
        <v>4608</v>
      </c>
      <c r="I4886" s="114" t="s">
        <v>679</v>
      </c>
      <c r="L4886">
        <v>354591</v>
      </c>
      <c r="M4886" s="114" t="s">
        <v>4428</v>
      </c>
      <c r="N4886" s="114" t="s">
        <v>4785</v>
      </c>
      <c r="V4886" s="114" t="s">
        <v>4192</v>
      </c>
      <c r="W4886">
        <v>354286</v>
      </c>
    </row>
    <row r="4887" spans="7:23" ht="12.75">
      <c r="G4887">
        <v>310477</v>
      </c>
      <c r="H4887" s="114" t="s">
        <v>4609</v>
      </c>
      <c r="I4887" s="114" t="s">
        <v>679</v>
      </c>
      <c r="L4887">
        <v>354592</v>
      </c>
      <c r="M4887" s="114" t="s">
        <v>4429</v>
      </c>
      <c r="N4887" s="114" t="s">
        <v>4785</v>
      </c>
      <c r="V4887" s="114" t="s">
        <v>4193</v>
      </c>
      <c r="W4887">
        <v>354287</v>
      </c>
    </row>
    <row r="4888" spans="7:23" ht="12.75">
      <c r="G4888">
        <v>308871</v>
      </c>
      <c r="H4888" s="114" t="s">
        <v>4610</v>
      </c>
      <c r="I4888" s="114" t="s">
        <v>679</v>
      </c>
      <c r="L4888">
        <v>354593</v>
      </c>
      <c r="M4888" s="114" t="s">
        <v>4888</v>
      </c>
      <c r="N4888" s="114" t="s">
        <v>4785</v>
      </c>
      <c r="V4888" s="114" t="s">
        <v>4194</v>
      </c>
      <c r="W4888">
        <v>354288</v>
      </c>
    </row>
    <row r="4889" spans="7:23" ht="12.75">
      <c r="G4889">
        <v>310668</v>
      </c>
      <c r="H4889" s="114" t="s">
        <v>4611</v>
      </c>
      <c r="I4889" s="114" t="s">
        <v>679</v>
      </c>
      <c r="L4889">
        <v>354596</v>
      </c>
      <c r="M4889" s="114" t="s">
        <v>4431</v>
      </c>
      <c r="N4889" s="114" t="s">
        <v>4785</v>
      </c>
      <c r="V4889" s="114" t="s">
        <v>4195</v>
      </c>
      <c r="W4889">
        <v>354289</v>
      </c>
    </row>
    <row r="4890" spans="7:23" ht="12.75">
      <c r="G4890">
        <v>310671</v>
      </c>
      <c r="H4890" s="114" t="s">
        <v>4612</v>
      </c>
      <c r="I4890" s="114" t="s">
        <v>679</v>
      </c>
      <c r="L4890">
        <v>354597</v>
      </c>
      <c r="M4890" s="114" t="s">
        <v>4432</v>
      </c>
      <c r="N4890" s="114" t="s">
        <v>4785</v>
      </c>
      <c r="V4890" s="114" t="s">
        <v>4196</v>
      </c>
      <c r="W4890">
        <v>354290</v>
      </c>
    </row>
    <row r="4891" spans="7:23" ht="12.75">
      <c r="G4891">
        <v>310678</v>
      </c>
      <c r="H4891" s="114" t="s">
        <v>4613</v>
      </c>
      <c r="I4891" s="114" t="s">
        <v>679</v>
      </c>
      <c r="L4891">
        <v>354598</v>
      </c>
      <c r="M4891" s="114" t="s">
        <v>4433</v>
      </c>
      <c r="N4891" s="114" t="s">
        <v>4785</v>
      </c>
      <c r="V4891" s="114" t="s">
        <v>4197</v>
      </c>
      <c r="W4891">
        <v>354291</v>
      </c>
    </row>
    <row r="4892" spans="7:23" ht="12.75">
      <c r="G4892">
        <v>310679</v>
      </c>
      <c r="H4892" s="114" t="s">
        <v>4614</v>
      </c>
      <c r="I4892" s="114" t="s">
        <v>679</v>
      </c>
      <c r="L4892">
        <v>354599</v>
      </c>
      <c r="M4892" s="114" t="s">
        <v>4434</v>
      </c>
      <c r="N4892" s="114" t="s">
        <v>4785</v>
      </c>
      <c r="V4892" s="114" t="s">
        <v>4198</v>
      </c>
      <c r="W4892">
        <v>354292</v>
      </c>
    </row>
    <row r="4893" spans="7:23" ht="12.75">
      <c r="G4893">
        <v>310680</v>
      </c>
      <c r="H4893" s="114" t="s">
        <v>4615</v>
      </c>
      <c r="I4893" s="114" t="s">
        <v>679</v>
      </c>
      <c r="L4893">
        <v>354600</v>
      </c>
      <c r="M4893" s="114" t="s">
        <v>4435</v>
      </c>
      <c r="N4893" s="114" t="s">
        <v>4785</v>
      </c>
      <c r="V4893" s="114" t="s">
        <v>4199</v>
      </c>
      <c r="W4893">
        <v>354293</v>
      </c>
    </row>
    <row r="4894" spans="7:23" ht="12.75">
      <c r="G4894">
        <v>310681</v>
      </c>
      <c r="H4894" s="114" t="s">
        <v>4616</v>
      </c>
      <c r="I4894" s="114" t="s">
        <v>679</v>
      </c>
      <c r="L4894">
        <v>354601</v>
      </c>
      <c r="M4894" s="114" t="s">
        <v>4436</v>
      </c>
      <c r="N4894" s="114" t="s">
        <v>4785</v>
      </c>
      <c r="V4894" s="114" t="s">
        <v>4200</v>
      </c>
      <c r="W4894">
        <v>354298</v>
      </c>
    </row>
    <row r="4895" spans="7:23" ht="12.75">
      <c r="G4895">
        <v>310683</v>
      </c>
      <c r="H4895" s="114" t="s">
        <v>4617</v>
      </c>
      <c r="I4895" s="114" t="s">
        <v>679</v>
      </c>
      <c r="L4895">
        <v>354602</v>
      </c>
      <c r="M4895" s="114" t="s">
        <v>4890</v>
      </c>
      <c r="N4895" s="114" t="s">
        <v>4785</v>
      </c>
      <c r="V4895" s="114" t="s">
        <v>4201</v>
      </c>
      <c r="W4895">
        <v>354299</v>
      </c>
    </row>
    <row r="4896" spans="7:23" ht="12.75">
      <c r="G4896">
        <v>310689</v>
      </c>
      <c r="H4896" s="114" t="s">
        <v>4618</v>
      </c>
      <c r="I4896" s="114" t="s">
        <v>679</v>
      </c>
      <c r="L4896">
        <v>354605</v>
      </c>
      <c r="M4896" s="114" t="s">
        <v>4438</v>
      </c>
      <c r="N4896" s="114" t="s">
        <v>4785</v>
      </c>
      <c r="V4896" s="114" t="s">
        <v>4202</v>
      </c>
      <c r="W4896">
        <v>354300</v>
      </c>
    </row>
    <row r="4897" spans="7:23" ht="12.75">
      <c r="G4897">
        <v>310688</v>
      </c>
      <c r="H4897" s="114" t="s">
        <v>4619</v>
      </c>
      <c r="I4897" s="114" t="s">
        <v>679</v>
      </c>
      <c r="L4897">
        <v>354606</v>
      </c>
      <c r="M4897" s="114" t="s">
        <v>4439</v>
      </c>
      <c r="N4897" s="114" t="s">
        <v>4785</v>
      </c>
      <c r="V4897" s="114" t="s">
        <v>4203</v>
      </c>
      <c r="W4897">
        <v>354301</v>
      </c>
    </row>
    <row r="4898" spans="7:23" ht="12.75">
      <c r="G4898">
        <v>310684</v>
      </c>
      <c r="H4898" s="114" t="s">
        <v>4620</v>
      </c>
      <c r="I4898" s="114" t="s">
        <v>679</v>
      </c>
      <c r="L4898">
        <v>354608</v>
      </c>
      <c r="M4898" s="114" t="s">
        <v>4441</v>
      </c>
      <c r="N4898" s="114" t="s">
        <v>4785</v>
      </c>
      <c r="V4898" s="114" t="s">
        <v>4204</v>
      </c>
      <c r="W4898">
        <v>354302</v>
      </c>
    </row>
    <row r="4899" spans="7:23" ht="12.75">
      <c r="G4899">
        <v>310866</v>
      </c>
      <c r="H4899" s="114" t="s">
        <v>4621</v>
      </c>
      <c r="I4899" s="114" t="s">
        <v>679</v>
      </c>
      <c r="L4899">
        <v>354609</v>
      </c>
      <c r="M4899" s="114" t="s">
        <v>4442</v>
      </c>
      <c r="N4899" s="114" t="s">
        <v>4785</v>
      </c>
      <c r="V4899" s="114" t="s">
        <v>4205</v>
      </c>
      <c r="W4899">
        <v>354303</v>
      </c>
    </row>
    <row r="4900" spans="7:23" ht="12.75">
      <c r="G4900">
        <v>310868</v>
      </c>
      <c r="H4900" s="114" t="s">
        <v>4622</v>
      </c>
      <c r="I4900" s="114" t="s">
        <v>679</v>
      </c>
      <c r="L4900">
        <v>354611</v>
      </c>
      <c r="M4900" s="114" t="s">
        <v>4444</v>
      </c>
      <c r="N4900" s="114" t="s">
        <v>4785</v>
      </c>
      <c r="V4900" s="114" t="s">
        <v>4206</v>
      </c>
      <c r="W4900">
        <v>354304</v>
      </c>
    </row>
    <row r="4901" spans="7:23" ht="12.75">
      <c r="G4901">
        <v>310870</v>
      </c>
      <c r="H4901" s="114" t="s">
        <v>4623</v>
      </c>
      <c r="I4901" s="114" t="s">
        <v>679</v>
      </c>
      <c r="L4901">
        <v>354612</v>
      </c>
      <c r="M4901" s="114" t="s">
        <v>4445</v>
      </c>
      <c r="N4901" s="114" t="s">
        <v>4785</v>
      </c>
      <c r="V4901" s="114" t="s">
        <v>4207</v>
      </c>
      <c r="W4901">
        <v>354305</v>
      </c>
    </row>
    <row r="4902" spans="7:23" ht="12.75">
      <c r="G4902">
        <v>318316</v>
      </c>
      <c r="H4902" s="114" t="s">
        <v>681</v>
      </c>
      <c r="L4902">
        <v>354613</v>
      </c>
      <c r="M4902" s="114" t="s">
        <v>4446</v>
      </c>
      <c r="N4902" s="114" t="s">
        <v>4785</v>
      </c>
      <c r="V4902" s="114" t="s">
        <v>4208</v>
      </c>
      <c r="W4902">
        <v>354306</v>
      </c>
    </row>
    <row r="4903" spans="7:23" ht="12.75">
      <c r="G4903">
        <v>318921</v>
      </c>
      <c r="H4903" s="114" t="s">
        <v>4624</v>
      </c>
      <c r="I4903" s="114" t="s">
        <v>681</v>
      </c>
      <c r="L4903">
        <v>354614</v>
      </c>
      <c r="M4903" s="114" t="s">
        <v>4447</v>
      </c>
      <c r="N4903" s="114" t="s">
        <v>4785</v>
      </c>
      <c r="V4903" s="114" t="s">
        <v>5402</v>
      </c>
      <c r="W4903">
        <v>401267</v>
      </c>
    </row>
    <row r="4904" spans="7:23" ht="12.75">
      <c r="G4904">
        <v>391670</v>
      </c>
      <c r="H4904" s="114" t="s">
        <v>5453</v>
      </c>
      <c r="I4904" s="114" t="s">
        <v>681</v>
      </c>
      <c r="L4904">
        <v>354615</v>
      </c>
      <c r="M4904" s="114" t="s">
        <v>4891</v>
      </c>
      <c r="N4904" s="114" t="s">
        <v>4785</v>
      </c>
      <c r="V4904" s="114" t="s">
        <v>4209</v>
      </c>
      <c r="W4904">
        <v>354307</v>
      </c>
    </row>
    <row r="4905" spans="7:23" ht="12.75">
      <c r="G4905">
        <v>324670</v>
      </c>
      <c r="H4905" s="114" t="s">
        <v>4776</v>
      </c>
      <c r="I4905" s="114" t="s">
        <v>681</v>
      </c>
      <c r="L4905">
        <v>354623</v>
      </c>
      <c r="M4905" s="114" t="s">
        <v>4452</v>
      </c>
      <c r="N4905" s="114" t="s">
        <v>4785</v>
      </c>
      <c r="V4905" s="114" t="s">
        <v>4210</v>
      </c>
      <c r="W4905">
        <v>354308</v>
      </c>
    </row>
    <row r="4906" spans="7:23" ht="12.75">
      <c r="G4906">
        <v>319070</v>
      </c>
      <c r="H4906" s="114" t="s">
        <v>4625</v>
      </c>
      <c r="I4906" s="114" t="s">
        <v>681</v>
      </c>
      <c r="L4906">
        <v>354624</v>
      </c>
      <c r="M4906" s="114" t="s">
        <v>780</v>
      </c>
      <c r="N4906" s="114" t="s">
        <v>4785</v>
      </c>
      <c r="V4906" s="114" t="s">
        <v>4211</v>
      </c>
      <c r="W4906">
        <v>354309</v>
      </c>
    </row>
    <row r="4907" spans="7:23" ht="12.75">
      <c r="G4907">
        <v>319078</v>
      </c>
      <c r="H4907" s="114" t="s">
        <v>4626</v>
      </c>
      <c r="I4907" s="114" t="s">
        <v>681</v>
      </c>
      <c r="L4907">
        <v>354625</v>
      </c>
      <c r="M4907" s="114" t="s">
        <v>781</v>
      </c>
      <c r="N4907" s="114" t="s">
        <v>4785</v>
      </c>
      <c r="V4907" s="114" t="s">
        <v>4212</v>
      </c>
      <c r="W4907">
        <v>354310</v>
      </c>
    </row>
    <row r="4908" spans="7:23" ht="12.75">
      <c r="G4908">
        <v>319270</v>
      </c>
      <c r="H4908" s="114" t="s">
        <v>4627</v>
      </c>
      <c r="I4908" s="114" t="s">
        <v>681</v>
      </c>
      <c r="L4908">
        <v>354626</v>
      </c>
      <c r="M4908" s="114" t="s">
        <v>782</v>
      </c>
      <c r="N4908" s="114" t="s">
        <v>4785</v>
      </c>
      <c r="V4908" s="114" t="s">
        <v>4213</v>
      </c>
      <c r="W4908">
        <v>354311</v>
      </c>
    </row>
    <row r="4909" spans="7:23" ht="12.75">
      <c r="G4909">
        <v>319274</v>
      </c>
      <c r="H4909" s="114" t="s">
        <v>4628</v>
      </c>
      <c r="I4909" s="114" t="s">
        <v>681</v>
      </c>
      <c r="L4909">
        <v>354627</v>
      </c>
      <c r="M4909" s="114" t="s">
        <v>783</v>
      </c>
      <c r="N4909" s="114" t="s">
        <v>4785</v>
      </c>
      <c r="V4909" s="114" t="s">
        <v>4214</v>
      </c>
      <c r="W4909">
        <v>354313</v>
      </c>
    </row>
    <row r="4910" spans="7:23" ht="12.75">
      <c r="G4910">
        <v>319502</v>
      </c>
      <c r="H4910" s="114" t="s">
        <v>4629</v>
      </c>
      <c r="I4910" s="114" t="s">
        <v>681</v>
      </c>
      <c r="L4910">
        <v>354628</v>
      </c>
      <c r="M4910" s="114" t="s">
        <v>784</v>
      </c>
      <c r="N4910" s="114" t="s">
        <v>4785</v>
      </c>
      <c r="V4910" s="114" t="s">
        <v>4863</v>
      </c>
      <c r="W4910">
        <v>354315</v>
      </c>
    </row>
    <row r="4911" spans="7:23" ht="12.75">
      <c r="G4911">
        <v>319494</v>
      </c>
      <c r="H4911" s="114" t="s">
        <v>4630</v>
      </c>
      <c r="I4911" s="114" t="s">
        <v>681</v>
      </c>
      <c r="L4911">
        <v>354629</v>
      </c>
      <c r="M4911" s="114" t="s">
        <v>785</v>
      </c>
      <c r="N4911" s="114" t="s">
        <v>4785</v>
      </c>
      <c r="V4911" s="114" t="s">
        <v>4216</v>
      </c>
      <c r="W4911">
        <v>354318</v>
      </c>
    </row>
    <row r="4912" spans="7:23" ht="12.75">
      <c r="G4912">
        <v>319486</v>
      </c>
      <c r="H4912" s="114" t="s">
        <v>4631</v>
      </c>
      <c r="I4912" s="114" t="s">
        <v>681</v>
      </c>
      <c r="L4912">
        <v>354630</v>
      </c>
      <c r="M4912" s="114" t="s">
        <v>786</v>
      </c>
      <c r="N4912" s="114" t="s">
        <v>4785</v>
      </c>
      <c r="V4912" s="114" t="s">
        <v>4864</v>
      </c>
      <c r="W4912">
        <v>354319</v>
      </c>
    </row>
    <row r="4913" spans="7:23" ht="12.75">
      <c r="G4913">
        <v>319542</v>
      </c>
      <c r="H4913" s="114" t="s">
        <v>4632</v>
      </c>
      <c r="I4913" s="114" t="s">
        <v>681</v>
      </c>
      <c r="L4913">
        <v>354631</v>
      </c>
      <c r="M4913" s="114" t="s">
        <v>787</v>
      </c>
      <c r="N4913" s="114" t="s">
        <v>4785</v>
      </c>
      <c r="V4913" s="114" t="s">
        <v>4218</v>
      </c>
      <c r="W4913">
        <v>354322</v>
      </c>
    </row>
    <row r="4914" spans="7:23" ht="12.75">
      <c r="G4914">
        <v>410483</v>
      </c>
      <c r="H4914" s="114" t="s">
        <v>5454</v>
      </c>
      <c r="I4914" s="114" t="s">
        <v>681</v>
      </c>
      <c r="L4914">
        <v>354632</v>
      </c>
      <c r="M4914" s="114" t="s">
        <v>788</v>
      </c>
      <c r="N4914" s="114" t="s">
        <v>4785</v>
      </c>
      <c r="V4914" s="114" t="s">
        <v>4219</v>
      </c>
      <c r="W4914">
        <v>354323</v>
      </c>
    </row>
    <row r="4915" spans="7:23" ht="12.75">
      <c r="G4915">
        <v>319534</v>
      </c>
      <c r="H4915" s="114" t="s">
        <v>4633</v>
      </c>
      <c r="I4915" s="114" t="s">
        <v>681</v>
      </c>
      <c r="L4915">
        <v>354633</v>
      </c>
      <c r="M4915" s="114" t="s">
        <v>4896</v>
      </c>
      <c r="N4915" s="114" t="s">
        <v>4785</v>
      </c>
      <c r="V4915" s="114" t="s">
        <v>4220</v>
      </c>
      <c r="W4915">
        <v>354324</v>
      </c>
    </row>
    <row r="4916" spans="7:23" ht="12.75">
      <c r="G4916">
        <v>319526</v>
      </c>
      <c r="H4916" s="114" t="s">
        <v>4634</v>
      </c>
      <c r="I4916" s="114" t="s">
        <v>681</v>
      </c>
      <c r="L4916">
        <v>354636</v>
      </c>
      <c r="M4916" s="114" t="s">
        <v>4454</v>
      </c>
      <c r="N4916" s="114" t="s">
        <v>4785</v>
      </c>
      <c r="V4916" s="114" t="s">
        <v>4221</v>
      </c>
      <c r="W4916">
        <v>354325</v>
      </c>
    </row>
    <row r="4917" spans="7:23" ht="12.75">
      <c r="G4917">
        <v>319518</v>
      </c>
      <c r="H4917" s="114" t="s">
        <v>4635</v>
      </c>
      <c r="I4917" s="114" t="s">
        <v>681</v>
      </c>
      <c r="L4917">
        <v>354637</v>
      </c>
      <c r="M4917" s="114" t="s">
        <v>4455</v>
      </c>
      <c r="N4917" s="114" t="s">
        <v>4785</v>
      </c>
      <c r="V4917" s="114" t="s">
        <v>4222</v>
      </c>
      <c r="W4917">
        <v>354326</v>
      </c>
    </row>
    <row r="4918" spans="7:23" ht="12.75">
      <c r="G4918">
        <v>410491</v>
      </c>
      <c r="H4918" s="114" t="s">
        <v>5455</v>
      </c>
      <c r="I4918" s="114" t="s">
        <v>681</v>
      </c>
      <c r="L4918">
        <v>354638</v>
      </c>
      <c r="M4918" s="114" t="s">
        <v>4897</v>
      </c>
      <c r="N4918" s="114" t="s">
        <v>4785</v>
      </c>
      <c r="V4918" s="114" t="s">
        <v>4223</v>
      </c>
      <c r="W4918">
        <v>354327</v>
      </c>
    </row>
    <row r="4919" spans="7:23" ht="12.75">
      <c r="G4919">
        <v>319558</v>
      </c>
      <c r="H4919" s="114" t="s">
        <v>4636</v>
      </c>
      <c r="I4919" s="114" t="s">
        <v>681</v>
      </c>
      <c r="L4919">
        <v>354641</v>
      </c>
      <c r="M4919" s="114" t="s">
        <v>800</v>
      </c>
      <c r="N4919" s="114" t="s">
        <v>4785</v>
      </c>
      <c r="V4919" s="114" t="s">
        <v>4224</v>
      </c>
      <c r="W4919">
        <v>354328</v>
      </c>
    </row>
    <row r="4920" spans="7:23" ht="12.75">
      <c r="G4920">
        <v>319550</v>
      </c>
      <c r="H4920" s="114" t="s">
        <v>4637</v>
      </c>
      <c r="I4920" s="114" t="s">
        <v>681</v>
      </c>
      <c r="L4920">
        <v>354642</v>
      </c>
      <c r="M4920" s="114" t="s">
        <v>801</v>
      </c>
      <c r="N4920" s="114" t="s">
        <v>4785</v>
      </c>
      <c r="V4920" s="114" t="s">
        <v>4225</v>
      </c>
      <c r="W4920">
        <v>354329</v>
      </c>
    </row>
    <row r="4921" spans="7:23" ht="12.75">
      <c r="G4921">
        <v>319746</v>
      </c>
      <c r="H4921" s="114" t="s">
        <v>4638</v>
      </c>
      <c r="I4921" s="114" t="s">
        <v>681</v>
      </c>
      <c r="L4921">
        <v>354643</v>
      </c>
      <c r="M4921" s="114" t="s">
        <v>802</v>
      </c>
      <c r="N4921" s="114" t="s">
        <v>4785</v>
      </c>
      <c r="V4921" s="114" t="s">
        <v>4226</v>
      </c>
      <c r="W4921">
        <v>354330</v>
      </c>
    </row>
    <row r="4922" spans="7:23" ht="12.75">
      <c r="G4922">
        <v>319738</v>
      </c>
      <c r="H4922" s="114" t="s">
        <v>4639</v>
      </c>
      <c r="I4922" s="114" t="s">
        <v>681</v>
      </c>
      <c r="L4922">
        <v>354644</v>
      </c>
      <c r="M4922" s="114" t="s">
        <v>4898</v>
      </c>
      <c r="N4922" s="114" t="s">
        <v>4785</v>
      </c>
      <c r="V4922" s="114" t="s">
        <v>4227</v>
      </c>
      <c r="W4922">
        <v>354331</v>
      </c>
    </row>
    <row r="4923" spans="7:23" ht="12.75">
      <c r="G4923">
        <v>319730</v>
      </c>
      <c r="H4923" s="114" t="s">
        <v>4640</v>
      </c>
      <c r="I4923" s="114" t="s">
        <v>681</v>
      </c>
      <c r="L4923">
        <v>354647</v>
      </c>
      <c r="M4923" s="114" t="s">
        <v>805</v>
      </c>
      <c r="N4923" s="114" t="s">
        <v>4785</v>
      </c>
      <c r="V4923" s="114" t="s">
        <v>4228</v>
      </c>
      <c r="W4923">
        <v>354332</v>
      </c>
    </row>
    <row r="4924" spans="7:23" ht="12.75">
      <c r="G4924">
        <v>319722</v>
      </c>
      <c r="H4924" s="114" t="s">
        <v>4641</v>
      </c>
      <c r="I4924" s="114" t="s">
        <v>681</v>
      </c>
      <c r="L4924">
        <v>354648</v>
      </c>
      <c r="M4924" s="114" t="s">
        <v>806</v>
      </c>
      <c r="N4924" s="114" t="s">
        <v>4785</v>
      </c>
      <c r="V4924" s="114" t="s">
        <v>4229</v>
      </c>
      <c r="W4924">
        <v>354333</v>
      </c>
    </row>
    <row r="4925" spans="7:23" ht="12.75">
      <c r="G4925">
        <v>319714</v>
      </c>
      <c r="H4925" s="114" t="s">
        <v>4642</v>
      </c>
      <c r="I4925" s="114" t="s">
        <v>681</v>
      </c>
      <c r="L4925">
        <v>354649</v>
      </c>
      <c r="M4925" s="114" t="s">
        <v>807</v>
      </c>
      <c r="N4925" s="114" t="s">
        <v>4785</v>
      </c>
      <c r="V4925" s="114" t="s">
        <v>4230</v>
      </c>
      <c r="W4925">
        <v>354334</v>
      </c>
    </row>
    <row r="4926" spans="7:23" ht="12.75">
      <c r="G4926">
        <v>319706</v>
      </c>
      <c r="H4926" s="114" t="s">
        <v>4643</v>
      </c>
      <c r="I4926" s="114" t="s">
        <v>681</v>
      </c>
      <c r="L4926">
        <v>354650</v>
      </c>
      <c r="M4926" s="114" t="s">
        <v>808</v>
      </c>
      <c r="N4926" s="114" t="s">
        <v>4785</v>
      </c>
      <c r="V4926" s="114" t="s">
        <v>4231</v>
      </c>
      <c r="W4926">
        <v>354335</v>
      </c>
    </row>
    <row r="4927" spans="7:23" ht="12.75">
      <c r="G4927">
        <v>319698</v>
      </c>
      <c r="H4927" s="114" t="s">
        <v>4644</v>
      </c>
      <c r="I4927" s="114" t="s">
        <v>681</v>
      </c>
      <c r="L4927">
        <v>354651</v>
      </c>
      <c r="M4927" s="114" t="s">
        <v>809</v>
      </c>
      <c r="N4927" s="114" t="s">
        <v>4785</v>
      </c>
      <c r="V4927" s="114" t="s">
        <v>4232</v>
      </c>
      <c r="W4927">
        <v>354336</v>
      </c>
    </row>
    <row r="4928" spans="7:23" ht="12.75">
      <c r="G4928">
        <v>319690</v>
      </c>
      <c r="H4928" s="114" t="s">
        <v>4645</v>
      </c>
      <c r="I4928" s="114" t="s">
        <v>681</v>
      </c>
      <c r="L4928">
        <v>354652</v>
      </c>
      <c r="M4928" s="114" t="s">
        <v>810</v>
      </c>
      <c r="N4928" s="114" t="s">
        <v>4785</v>
      </c>
      <c r="V4928" s="114" t="s">
        <v>4233</v>
      </c>
      <c r="W4928">
        <v>354337</v>
      </c>
    </row>
    <row r="4929" spans="7:23" ht="12.75">
      <c r="G4929">
        <v>319682</v>
      </c>
      <c r="H4929" s="114" t="s">
        <v>4646</v>
      </c>
      <c r="I4929" s="114" t="s">
        <v>681</v>
      </c>
      <c r="L4929">
        <v>354653</v>
      </c>
      <c r="M4929" s="114" t="s">
        <v>4796</v>
      </c>
      <c r="N4929" s="114" t="s">
        <v>4785</v>
      </c>
      <c r="V4929" s="114" t="s">
        <v>4234</v>
      </c>
      <c r="W4929">
        <v>354338</v>
      </c>
    </row>
    <row r="4930" spans="7:23" ht="12.75">
      <c r="G4930">
        <v>319674</v>
      </c>
      <c r="H4930" s="114" t="s">
        <v>4647</v>
      </c>
      <c r="I4930" s="114" t="s">
        <v>681</v>
      </c>
      <c r="L4930">
        <v>354654</v>
      </c>
      <c r="M4930" s="114" t="s">
        <v>4458</v>
      </c>
      <c r="N4930" s="114" t="s">
        <v>4785</v>
      </c>
      <c r="V4930" s="114" t="s">
        <v>4235</v>
      </c>
      <c r="W4930">
        <v>354339</v>
      </c>
    </row>
    <row r="4931" spans="7:23" ht="12.75">
      <c r="G4931">
        <v>319774</v>
      </c>
      <c r="H4931" s="114" t="s">
        <v>4648</v>
      </c>
      <c r="I4931" s="114" t="s">
        <v>681</v>
      </c>
      <c r="L4931">
        <v>354655</v>
      </c>
      <c r="M4931" s="114" t="s">
        <v>4459</v>
      </c>
      <c r="N4931" s="114" t="s">
        <v>4785</v>
      </c>
      <c r="V4931" s="114" t="s">
        <v>4236</v>
      </c>
      <c r="W4931">
        <v>354340</v>
      </c>
    </row>
    <row r="4932" spans="7:23" ht="12.75">
      <c r="G4932">
        <v>319766</v>
      </c>
      <c r="H4932" s="114" t="s">
        <v>4649</v>
      </c>
      <c r="I4932" s="114" t="s">
        <v>681</v>
      </c>
      <c r="L4932">
        <v>354656</v>
      </c>
      <c r="M4932" s="114" t="s">
        <v>4899</v>
      </c>
      <c r="N4932" s="114" t="s">
        <v>4785</v>
      </c>
      <c r="V4932" s="114" t="s">
        <v>4237</v>
      </c>
      <c r="W4932">
        <v>354341</v>
      </c>
    </row>
    <row r="4933" spans="7:23" ht="12.75">
      <c r="G4933">
        <v>319666</v>
      </c>
      <c r="H4933" s="114" t="s">
        <v>4650</v>
      </c>
      <c r="I4933" s="114" t="s">
        <v>681</v>
      </c>
      <c r="L4933">
        <v>354659</v>
      </c>
      <c r="M4933" s="114" t="s">
        <v>803</v>
      </c>
      <c r="N4933" s="114" t="s">
        <v>4785</v>
      </c>
      <c r="V4933" s="114" t="s">
        <v>4238</v>
      </c>
      <c r="W4933">
        <v>354342</v>
      </c>
    </row>
    <row r="4934" spans="7:23" ht="12.75">
      <c r="G4934">
        <v>319838</v>
      </c>
      <c r="H4934" s="114" t="s">
        <v>4651</v>
      </c>
      <c r="I4934" s="114" t="s">
        <v>681</v>
      </c>
      <c r="L4934">
        <v>354660</v>
      </c>
      <c r="M4934" s="114" t="s">
        <v>804</v>
      </c>
      <c r="N4934" s="114" t="s">
        <v>4785</v>
      </c>
      <c r="V4934" s="114" t="s">
        <v>4239</v>
      </c>
      <c r="W4934">
        <v>354343</v>
      </c>
    </row>
    <row r="4935" spans="7:23" ht="12.75">
      <c r="G4935">
        <v>319830</v>
      </c>
      <c r="H4935" s="114" t="s">
        <v>4652</v>
      </c>
      <c r="I4935" s="114" t="s">
        <v>681</v>
      </c>
      <c r="L4935">
        <v>354662</v>
      </c>
      <c r="M4935" s="114" t="s">
        <v>815</v>
      </c>
      <c r="N4935" s="114" t="s">
        <v>4785</v>
      </c>
      <c r="V4935" s="114" t="s">
        <v>4240</v>
      </c>
      <c r="W4935">
        <v>354344</v>
      </c>
    </row>
    <row r="4936" spans="7:23" ht="12.75">
      <c r="G4936">
        <v>319822</v>
      </c>
      <c r="H4936" s="114" t="s">
        <v>4653</v>
      </c>
      <c r="I4936" s="114" t="s">
        <v>681</v>
      </c>
      <c r="L4936">
        <v>354663</v>
      </c>
      <c r="M4936" s="114" t="s">
        <v>816</v>
      </c>
      <c r="N4936" s="114" t="s">
        <v>4785</v>
      </c>
      <c r="V4936" s="114" t="s">
        <v>4241</v>
      </c>
      <c r="W4936">
        <v>354345</v>
      </c>
    </row>
    <row r="4937" spans="7:23" ht="12.75">
      <c r="G4937">
        <v>319814</v>
      </c>
      <c r="H4937" s="114" t="s">
        <v>4654</v>
      </c>
      <c r="I4937" s="114" t="s">
        <v>681</v>
      </c>
      <c r="L4937">
        <v>354664</v>
      </c>
      <c r="M4937" s="114" t="s">
        <v>817</v>
      </c>
      <c r="N4937" s="114" t="s">
        <v>4785</v>
      </c>
      <c r="V4937" s="114" t="s">
        <v>4242</v>
      </c>
      <c r="W4937">
        <v>354346</v>
      </c>
    </row>
    <row r="4938" spans="7:23" ht="12.75">
      <c r="G4938">
        <v>319806</v>
      </c>
      <c r="H4938" s="114" t="s">
        <v>4655</v>
      </c>
      <c r="I4938" s="114" t="s">
        <v>681</v>
      </c>
      <c r="L4938">
        <v>354665</v>
      </c>
      <c r="M4938" s="114" t="s">
        <v>4462</v>
      </c>
      <c r="N4938" s="114" t="s">
        <v>4785</v>
      </c>
      <c r="V4938" s="114" t="s">
        <v>4243</v>
      </c>
      <c r="W4938">
        <v>354347</v>
      </c>
    </row>
    <row r="4939" spans="7:23" ht="12.75">
      <c r="G4939">
        <v>319798</v>
      </c>
      <c r="H4939" s="114" t="s">
        <v>4656</v>
      </c>
      <c r="I4939" s="114" t="s">
        <v>681</v>
      </c>
      <c r="L4939">
        <v>354666</v>
      </c>
      <c r="M4939" s="114" t="s">
        <v>4900</v>
      </c>
      <c r="N4939" s="114" t="s">
        <v>4785</v>
      </c>
      <c r="V4939" s="114" t="s">
        <v>4244</v>
      </c>
      <c r="W4939">
        <v>354348</v>
      </c>
    </row>
    <row r="4940" spans="7:23" ht="12.75">
      <c r="G4940">
        <v>319790</v>
      </c>
      <c r="H4940" s="114" t="s">
        <v>4657</v>
      </c>
      <c r="I4940" s="114" t="s">
        <v>681</v>
      </c>
      <c r="L4940">
        <v>354669</v>
      </c>
      <c r="M4940" s="114" t="s">
        <v>4464</v>
      </c>
      <c r="N4940" s="114" t="s">
        <v>4785</v>
      </c>
      <c r="V4940" s="114" t="s">
        <v>4759</v>
      </c>
      <c r="W4940">
        <v>354349</v>
      </c>
    </row>
    <row r="4941" spans="7:23" ht="12.75">
      <c r="G4941">
        <v>319282</v>
      </c>
      <c r="H4941" s="114" t="s">
        <v>4658</v>
      </c>
      <c r="I4941" s="114" t="s">
        <v>681</v>
      </c>
      <c r="L4941">
        <v>354670</v>
      </c>
      <c r="M4941" s="114" t="s">
        <v>4465</v>
      </c>
      <c r="N4941" s="114" t="s">
        <v>4785</v>
      </c>
      <c r="V4941" s="114" t="s">
        <v>5403</v>
      </c>
      <c r="W4941">
        <v>404666</v>
      </c>
    </row>
    <row r="4942" spans="7:23" ht="12.75">
      <c r="G4942">
        <v>319782</v>
      </c>
      <c r="H4942" s="114" t="s">
        <v>4659</v>
      </c>
      <c r="I4942" s="114" t="s">
        <v>681</v>
      </c>
      <c r="L4942">
        <v>354671</v>
      </c>
      <c r="M4942" s="114" t="s">
        <v>4901</v>
      </c>
      <c r="N4942" s="114" t="s">
        <v>4785</v>
      </c>
      <c r="V4942" s="114" t="s">
        <v>5404</v>
      </c>
      <c r="W4942">
        <v>415272</v>
      </c>
    </row>
    <row r="4943" spans="7:23" ht="12.75">
      <c r="G4943">
        <v>318321</v>
      </c>
      <c r="H4943" s="114" t="s">
        <v>682</v>
      </c>
      <c r="L4943">
        <v>354674</v>
      </c>
      <c r="M4943" s="114" t="s">
        <v>4467</v>
      </c>
      <c r="N4943" s="114" t="s">
        <v>4785</v>
      </c>
      <c r="V4943" s="114" t="s">
        <v>4245</v>
      </c>
      <c r="W4943">
        <v>354350</v>
      </c>
    </row>
    <row r="4944" spans="7:23" ht="12.75">
      <c r="G4944">
        <v>354277</v>
      </c>
      <c r="H4944" s="114" t="s">
        <v>4785</v>
      </c>
      <c r="L4944">
        <v>354675</v>
      </c>
      <c r="M4944" s="114" t="s">
        <v>4468</v>
      </c>
      <c r="N4944" s="114" t="s">
        <v>4785</v>
      </c>
      <c r="V4944" s="114" t="s">
        <v>4246</v>
      </c>
      <c r="W4944">
        <v>354351</v>
      </c>
    </row>
    <row r="4945" spans="7:23" ht="12.75">
      <c r="G4945">
        <v>354280</v>
      </c>
      <c r="H4945" s="114" t="s">
        <v>4756</v>
      </c>
      <c r="I4945" s="114" t="s">
        <v>4785</v>
      </c>
      <c r="L4945">
        <v>354676</v>
      </c>
      <c r="M4945" s="114" t="s">
        <v>4469</v>
      </c>
      <c r="N4945" s="114" t="s">
        <v>4785</v>
      </c>
      <c r="V4945" s="114" t="s">
        <v>4247</v>
      </c>
      <c r="W4945">
        <v>354352</v>
      </c>
    </row>
    <row r="4946" spans="7:23" ht="12.75">
      <c r="G4946">
        <v>318878</v>
      </c>
      <c r="H4946" s="114" t="s">
        <v>640</v>
      </c>
      <c r="I4946" s="114" t="s">
        <v>682</v>
      </c>
      <c r="L4946">
        <v>354677</v>
      </c>
      <c r="M4946" s="114" t="s">
        <v>4902</v>
      </c>
      <c r="N4946" s="114" t="s">
        <v>4785</v>
      </c>
      <c r="V4946" s="114" t="s">
        <v>4865</v>
      </c>
      <c r="W4946">
        <v>354353</v>
      </c>
    </row>
    <row r="4947" spans="7:23" ht="12.75">
      <c r="G4947">
        <v>354281</v>
      </c>
      <c r="H4947" s="114" t="s">
        <v>4189</v>
      </c>
      <c r="I4947" s="114" t="s">
        <v>4785</v>
      </c>
      <c r="L4947">
        <v>354680</v>
      </c>
      <c r="M4947" s="114" t="s">
        <v>4471</v>
      </c>
      <c r="N4947" s="114" t="s">
        <v>4785</v>
      </c>
      <c r="V4947" s="114" t="s">
        <v>4249</v>
      </c>
      <c r="W4947">
        <v>354356</v>
      </c>
    </row>
    <row r="4948" spans="7:23" ht="12.75">
      <c r="G4948">
        <v>318886</v>
      </c>
      <c r="H4948" s="114" t="s">
        <v>4188</v>
      </c>
      <c r="I4948" s="114" t="s">
        <v>682</v>
      </c>
      <c r="L4948">
        <v>354681</v>
      </c>
      <c r="M4948" s="114" t="s">
        <v>4472</v>
      </c>
      <c r="N4948" s="114" t="s">
        <v>4785</v>
      </c>
      <c r="V4948" s="114" t="s">
        <v>4250</v>
      </c>
      <c r="W4948">
        <v>354357</v>
      </c>
    </row>
    <row r="4949" spans="7:23" ht="12.75">
      <c r="G4949">
        <v>354282</v>
      </c>
      <c r="H4949" s="114" t="s">
        <v>4757</v>
      </c>
      <c r="I4949" s="114" t="s">
        <v>4785</v>
      </c>
      <c r="L4949">
        <v>354682</v>
      </c>
      <c r="M4949" s="114" t="s">
        <v>4473</v>
      </c>
      <c r="N4949" s="114" t="s">
        <v>4785</v>
      </c>
      <c r="V4949" s="114" t="s">
        <v>4251</v>
      </c>
      <c r="W4949">
        <v>354358</v>
      </c>
    </row>
    <row r="4950" spans="7:23" ht="12.75">
      <c r="G4950">
        <v>355087</v>
      </c>
      <c r="H4950" s="114" t="s">
        <v>4862</v>
      </c>
      <c r="I4950" s="114" t="s">
        <v>4785</v>
      </c>
      <c r="L4950">
        <v>354683</v>
      </c>
      <c r="M4950" s="114" t="s">
        <v>4474</v>
      </c>
      <c r="N4950" s="114" t="s">
        <v>4785</v>
      </c>
      <c r="V4950" s="114" t="s">
        <v>4252</v>
      </c>
      <c r="W4950">
        <v>354359</v>
      </c>
    </row>
    <row r="4951" spans="7:23" ht="12.75">
      <c r="G4951">
        <v>354283</v>
      </c>
      <c r="H4951" s="114" t="s">
        <v>4758</v>
      </c>
      <c r="I4951" s="114" t="s">
        <v>4785</v>
      </c>
      <c r="L4951">
        <v>354684</v>
      </c>
      <c r="M4951" s="114" t="s">
        <v>4475</v>
      </c>
      <c r="N4951" s="114" t="s">
        <v>4785</v>
      </c>
      <c r="V4951" s="114" t="s">
        <v>4253</v>
      </c>
      <c r="W4951">
        <v>354360</v>
      </c>
    </row>
    <row r="4952" spans="7:23" ht="12.75">
      <c r="G4952">
        <v>354284</v>
      </c>
      <c r="H4952" s="114" t="s">
        <v>4190</v>
      </c>
      <c r="I4952" s="114" t="s">
        <v>4785</v>
      </c>
      <c r="L4952">
        <v>354685</v>
      </c>
      <c r="M4952" s="114" t="s">
        <v>4476</v>
      </c>
      <c r="N4952" s="114" t="s">
        <v>4785</v>
      </c>
      <c r="V4952" s="114" t="s">
        <v>4254</v>
      </c>
      <c r="W4952">
        <v>354361</v>
      </c>
    </row>
    <row r="4953" spans="7:23" ht="12.75">
      <c r="G4953">
        <v>354285</v>
      </c>
      <c r="H4953" s="114" t="s">
        <v>4191</v>
      </c>
      <c r="I4953" s="114" t="s">
        <v>4785</v>
      </c>
      <c r="L4953">
        <v>354686</v>
      </c>
      <c r="M4953" s="114" t="s">
        <v>4477</v>
      </c>
      <c r="N4953" s="114" t="s">
        <v>4785</v>
      </c>
      <c r="V4953" s="114" t="s">
        <v>4255</v>
      </c>
      <c r="W4953">
        <v>354362</v>
      </c>
    </row>
    <row r="4954" spans="7:23" ht="12.75">
      <c r="G4954">
        <v>354286</v>
      </c>
      <c r="H4954" s="114" t="s">
        <v>4192</v>
      </c>
      <c r="I4954" s="114" t="s">
        <v>4785</v>
      </c>
      <c r="L4954">
        <v>354687</v>
      </c>
      <c r="M4954" s="114" t="s">
        <v>4478</v>
      </c>
      <c r="N4954" s="114" t="s">
        <v>4785</v>
      </c>
      <c r="V4954" s="114" t="s">
        <v>4256</v>
      </c>
      <c r="W4954">
        <v>354363</v>
      </c>
    </row>
    <row r="4955" spans="7:23" ht="12.75">
      <c r="G4955">
        <v>354287</v>
      </c>
      <c r="H4955" s="114" t="s">
        <v>4193</v>
      </c>
      <c r="I4955" s="114" t="s">
        <v>4785</v>
      </c>
      <c r="L4955">
        <v>354689</v>
      </c>
      <c r="M4955" s="114" t="s">
        <v>4767</v>
      </c>
      <c r="N4955" s="114" t="s">
        <v>4785</v>
      </c>
      <c r="V4955" s="114" t="s">
        <v>4866</v>
      </c>
      <c r="W4955">
        <v>354364</v>
      </c>
    </row>
    <row r="4956" spans="7:23" ht="12.75">
      <c r="G4956">
        <v>354288</v>
      </c>
      <c r="H4956" s="114" t="s">
        <v>4194</v>
      </c>
      <c r="I4956" s="114" t="s">
        <v>4785</v>
      </c>
      <c r="L4956">
        <v>354691</v>
      </c>
      <c r="M4956" s="114" t="s">
        <v>4479</v>
      </c>
      <c r="N4956" s="114" t="s">
        <v>4785</v>
      </c>
      <c r="V4956" s="114" t="s">
        <v>4258</v>
      </c>
      <c r="W4956">
        <v>354367</v>
      </c>
    </row>
    <row r="4957" spans="7:23" ht="12.75">
      <c r="G4957">
        <v>354289</v>
      </c>
      <c r="H4957" s="114" t="s">
        <v>4195</v>
      </c>
      <c r="I4957" s="114" t="s">
        <v>4785</v>
      </c>
      <c r="L4957">
        <v>354693</v>
      </c>
      <c r="M4957" s="114" t="s">
        <v>4480</v>
      </c>
      <c r="N4957" s="114" t="s">
        <v>4785</v>
      </c>
      <c r="V4957" s="114" t="s">
        <v>4867</v>
      </c>
      <c r="W4957">
        <v>354368</v>
      </c>
    </row>
    <row r="4958" spans="7:23" ht="12.75">
      <c r="G4958">
        <v>318868</v>
      </c>
      <c r="H4958" s="114" t="s">
        <v>4660</v>
      </c>
      <c r="I4958" s="114" t="s">
        <v>682</v>
      </c>
      <c r="L4958">
        <v>354695</v>
      </c>
      <c r="M4958" s="114" t="s">
        <v>4481</v>
      </c>
      <c r="N4958" s="114" t="s">
        <v>4785</v>
      </c>
      <c r="V4958" s="114" t="s">
        <v>4260</v>
      </c>
      <c r="W4958">
        <v>354371</v>
      </c>
    </row>
    <row r="4959" spans="7:23" ht="12.75">
      <c r="G4959">
        <v>354290</v>
      </c>
      <c r="H4959" s="114" t="s">
        <v>4196</v>
      </c>
      <c r="I4959" s="114" t="s">
        <v>4785</v>
      </c>
      <c r="L4959">
        <v>354696</v>
      </c>
      <c r="M4959" s="114" t="s">
        <v>4482</v>
      </c>
      <c r="N4959" s="114" t="s">
        <v>4785</v>
      </c>
      <c r="V4959" s="114" t="s">
        <v>4868</v>
      </c>
      <c r="W4959">
        <v>354372</v>
      </c>
    </row>
    <row r="4960" spans="7:23" ht="12.75">
      <c r="G4960">
        <v>318922</v>
      </c>
      <c r="H4960" s="114" t="s">
        <v>4624</v>
      </c>
      <c r="I4960" s="114" t="s">
        <v>682</v>
      </c>
      <c r="L4960">
        <v>354697</v>
      </c>
      <c r="M4960" s="114" t="s">
        <v>4483</v>
      </c>
      <c r="N4960" s="114" t="s">
        <v>4785</v>
      </c>
      <c r="V4960" s="114" t="s">
        <v>4262</v>
      </c>
      <c r="W4960">
        <v>354376</v>
      </c>
    </row>
    <row r="4961" spans="7:23" ht="12.75">
      <c r="G4961">
        <v>391667</v>
      </c>
      <c r="H4961" s="114" t="s">
        <v>5456</v>
      </c>
      <c r="I4961" s="114" t="s">
        <v>682</v>
      </c>
      <c r="L4961">
        <v>354698</v>
      </c>
      <c r="M4961" s="114" t="s">
        <v>4768</v>
      </c>
      <c r="N4961" s="114" t="s">
        <v>4785</v>
      </c>
      <c r="V4961" s="114" t="s">
        <v>5405</v>
      </c>
      <c r="W4961">
        <v>418871</v>
      </c>
    </row>
    <row r="4962" spans="7:23" ht="12.75">
      <c r="G4962">
        <v>354291</v>
      </c>
      <c r="H4962" s="114" t="s">
        <v>4197</v>
      </c>
      <c r="I4962" s="114" t="s">
        <v>4785</v>
      </c>
      <c r="L4962">
        <v>354699</v>
      </c>
      <c r="M4962" s="114" t="s">
        <v>4484</v>
      </c>
      <c r="N4962" s="114" t="s">
        <v>4785</v>
      </c>
      <c r="V4962" s="114" t="s">
        <v>4265</v>
      </c>
      <c r="W4962">
        <v>354379</v>
      </c>
    </row>
    <row r="4963" spans="7:23" ht="12.75">
      <c r="G4963">
        <v>391671</v>
      </c>
      <c r="H4963" s="114" t="s">
        <v>5453</v>
      </c>
      <c r="I4963" s="114" t="s">
        <v>682</v>
      </c>
      <c r="L4963">
        <v>354700</v>
      </c>
      <c r="M4963" s="114" t="s">
        <v>4485</v>
      </c>
      <c r="N4963" s="114" t="s">
        <v>4785</v>
      </c>
      <c r="V4963" s="114" t="s">
        <v>4869</v>
      </c>
      <c r="W4963">
        <v>354380</v>
      </c>
    </row>
    <row r="4964" spans="7:23" ht="12.75">
      <c r="G4964">
        <v>354292</v>
      </c>
      <c r="H4964" s="114" t="s">
        <v>4198</v>
      </c>
      <c r="I4964" s="114" t="s">
        <v>4785</v>
      </c>
      <c r="L4964">
        <v>354701</v>
      </c>
      <c r="M4964" s="114" t="s">
        <v>4486</v>
      </c>
      <c r="N4964" s="114" t="s">
        <v>4785</v>
      </c>
      <c r="V4964" s="114" t="s">
        <v>4267</v>
      </c>
      <c r="W4964">
        <v>354381</v>
      </c>
    </row>
    <row r="4965" spans="7:23" ht="12.75">
      <c r="G4965">
        <v>324667</v>
      </c>
      <c r="H4965" s="114" t="s">
        <v>4777</v>
      </c>
      <c r="I4965" s="114" t="s">
        <v>682</v>
      </c>
      <c r="L4965">
        <v>354705</v>
      </c>
      <c r="M4965" s="114" t="s">
        <v>4490</v>
      </c>
      <c r="N4965" s="114" t="s">
        <v>4785</v>
      </c>
      <c r="V4965" s="114" t="s">
        <v>4268</v>
      </c>
      <c r="W4965">
        <v>354382</v>
      </c>
    </row>
    <row r="4966" spans="7:23" ht="12.75">
      <c r="G4966">
        <v>354293</v>
      </c>
      <c r="H4966" s="114" t="s">
        <v>4199</v>
      </c>
      <c r="I4966" s="114" t="s">
        <v>4785</v>
      </c>
      <c r="L4966">
        <v>354706</v>
      </c>
      <c r="M4966" s="114" t="s">
        <v>4491</v>
      </c>
      <c r="N4966" s="114" t="s">
        <v>4785</v>
      </c>
      <c r="V4966" s="114" t="s">
        <v>4870</v>
      </c>
      <c r="W4966">
        <v>354385</v>
      </c>
    </row>
    <row r="4967" spans="7:23" ht="12.75">
      <c r="G4967">
        <v>324671</v>
      </c>
      <c r="H4967" s="114" t="s">
        <v>4776</v>
      </c>
      <c r="I4967" s="114" t="s">
        <v>682</v>
      </c>
      <c r="L4967">
        <v>354707</v>
      </c>
      <c r="M4967" s="114" t="s">
        <v>4492</v>
      </c>
      <c r="N4967" s="114" t="s">
        <v>4785</v>
      </c>
      <c r="V4967" s="114" t="s">
        <v>4271</v>
      </c>
      <c r="W4967">
        <v>354389</v>
      </c>
    </row>
    <row r="4968" spans="7:23" ht="12.75">
      <c r="G4968">
        <v>319067</v>
      </c>
      <c r="H4968" s="114" t="s">
        <v>4661</v>
      </c>
      <c r="I4968" s="114" t="s">
        <v>682</v>
      </c>
      <c r="L4968">
        <v>354708</v>
      </c>
      <c r="M4968" s="114" t="s">
        <v>4493</v>
      </c>
      <c r="N4968" s="114" t="s">
        <v>4785</v>
      </c>
      <c r="V4968" s="114" t="s">
        <v>4274</v>
      </c>
      <c r="W4968">
        <v>354392</v>
      </c>
    </row>
    <row r="4969" spans="7:23" ht="12.75">
      <c r="G4969">
        <v>319071</v>
      </c>
      <c r="H4969" s="114" t="s">
        <v>4625</v>
      </c>
      <c r="I4969" s="114" t="s">
        <v>682</v>
      </c>
      <c r="L4969">
        <v>354709</v>
      </c>
      <c r="M4969" s="114" t="s">
        <v>4494</v>
      </c>
      <c r="N4969" s="114" t="s">
        <v>4785</v>
      </c>
      <c r="V4969" s="114" t="s">
        <v>4871</v>
      </c>
      <c r="W4969">
        <v>354395</v>
      </c>
    </row>
    <row r="4970" spans="7:23" ht="12.75">
      <c r="G4970">
        <v>319075</v>
      </c>
      <c r="H4970" s="114" t="s">
        <v>4662</v>
      </c>
      <c r="I4970" s="114" t="s">
        <v>682</v>
      </c>
      <c r="L4970">
        <v>354710</v>
      </c>
      <c r="M4970" s="114" t="s">
        <v>4495</v>
      </c>
      <c r="N4970" s="114" t="s">
        <v>4785</v>
      </c>
      <c r="V4970" s="114" t="s">
        <v>4277</v>
      </c>
      <c r="W4970">
        <v>354399</v>
      </c>
    </row>
    <row r="4971" spans="7:23" ht="12.75">
      <c r="G4971">
        <v>354298</v>
      </c>
      <c r="H4971" s="114" t="s">
        <v>4200</v>
      </c>
      <c r="I4971" s="114" t="s">
        <v>4785</v>
      </c>
      <c r="L4971">
        <v>354711</v>
      </c>
      <c r="M4971" s="114" t="s">
        <v>4496</v>
      </c>
      <c r="N4971" s="114" t="s">
        <v>4785</v>
      </c>
      <c r="V4971" s="114" t="s">
        <v>4278</v>
      </c>
      <c r="W4971">
        <v>354400</v>
      </c>
    </row>
    <row r="4972" spans="7:23" ht="12.75">
      <c r="G4972">
        <v>319079</v>
      </c>
      <c r="H4972" s="114" t="s">
        <v>4626</v>
      </c>
      <c r="I4972" s="114" t="s">
        <v>682</v>
      </c>
      <c r="L4972">
        <v>354712</v>
      </c>
      <c r="M4972" s="114" t="s">
        <v>4497</v>
      </c>
      <c r="N4972" s="114" t="s">
        <v>4785</v>
      </c>
      <c r="V4972" s="114" t="s">
        <v>4279</v>
      </c>
      <c r="W4972">
        <v>354401</v>
      </c>
    </row>
    <row r="4973" spans="7:23" ht="12.75">
      <c r="G4973">
        <v>354299</v>
      </c>
      <c r="H4973" s="114" t="s">
        <v>4201</v>
      </c>
      <c r="I4973" s="114" t="s">
        <v>4785</v>
      </c>
      <c r="L4973">
        <v>354713</v>
      </c>
      <c r="M4973" s="114" t="s">
        <v>4498</v>
      </c>
      <c r="N4973" s="114" t="s">
        <v>4785</v>
      </c>
      <c r="V4973" s="114" t="s">
        <v>4872</v>
      </c>
      <c r="W4973">
        <v>354403</v>
      </c>
    </row>
    <row r="4974" spans="7:23" ht="12.75">
      <c r="G4974">
        <v>319267</v>
      </c>
      <c r="H4974" s="114" t="s">
        <v>4663</v>
      </c>
      <c r="I4974" s="114" t="s">
        <v>682</v>
      </c>
      <c r="L4974">
        <v>354715</v>
      </c>
      <c r="M4974" s="114" t="s">
        <v>4500</v>
      </c>
      <c r="N4974" s="114" t="s">
        <v>4785</v>
      </c>
      <c r="V4974" s="114" t="s">
        <v>4281</v>
      </c>
      <c r="W4974">
        <v>354407</v>
      </c>
    </row>
    <row r="4975" spans="7:23" ht="12.75">
      <c r="G4975">
        <v>354300</v>
      </c>
      <c r="H4975" s="114" t="s">
        <v>4202</v>
      </c>
      <c r="I4975" s="114" t="s">
        <v>4785</v>
      </c>
      <c r="L4975">
        <v>354716</v>
      </c>
      <c r="M4975" s="114" t="s">
        <v>4501</v>
      </c>
      <c r="N4975" s="114" t="s">
        <v>4785</v>
      </c>
      <c r="V4975" s="114" t="s">
        <v>4282</v>
      </c>
      <c r="W4975">
        <v>354408</v>
      </c>
    </row>
    <row r="4976" spans="7:23" ht="12.75">
      <c r="G4976">
        <v>319271</v>
      </c>
      <c r="H4976" s="114" t="s">
        <v>4627</v>
      </c>
      <c r="I4976" s="114" t="s">
        <v>682</v>
      </c>
      <c r="L4976">
        <v>354717</v>
      </c>
      <c r="M4976" s="114" t="s">
        <v>4903</v>
      </c>
      <c r="N4976" s="114" t="s">
        <v>4785</v>
      </c>
      <c r="V4976" s="114" t="s">
        <v>4873</v>
      </c>
      <c r="W4976">
        <v>354410</v>
      </c>
    </row>
    <row r="4977" spans="7:23" ht="12.75">
      <c r="G4977">
        <v>354301</v>
      </c>
      <c r="H4977" s="114" t="s">
        <v>4203</v>
      </c>
      <c r="I4977" s="114" t="s">
        <v>4785</v>
      </c>
      <c r="L4977">
        <v>354720</v>
      </c>
      <c r="M4977" s="114" t="s">
        <v>4503</v>
      </c>
      <c r="N4977" s="114" t="s">
        <v>4785</v>
      </c>
      <c r="V4977" s="114" t="s">
        <v>4284</v>
      </c>
      <c r="W4977">
        <v>354413</v>
      </c>
    </row>
    <row r="4978" spans="7:23" ht="12.75">
      <c r="G4978">
        <v>319275</v>
      </c>
      <c r="H4978" s="114" t="s">
        <v>4628</v>
      </c>
      <c r="I4978" s="114" t="s">
        <v>682</v>
      </c>
      <c r="L4978">
        <v>354721</v>
      </c>
      <c r="M4978" s="114" t="s">
        <v>4504</v>
      </c>
      <c r="N4978" s="114" t="s">
        <v>4785</v>
      </c>
      <c r="V4978" s="114" t="s">
        <v>4874</v>
      </c>
      <c r="W4978">
        <v>354414</v>
      </c>
    </row>
    <row r="4979" spans="7:23" ht="12.75">
      <c r="G4979">
        <v>354302</v>
      </c>
      <c r="H4979" s="114" t="s">
        <v>4204</v>
      </c>
      <c r="I4979" s="114" t="s">
        <v>4785</v>
      </c>
      <c r="L4979">
        <v>354722</v>
      </c>
      <c r="M4979" s="114" t="s">
        <v>4505</v>
      </c>
      <c r="N4979" s="114" t="s">
        <v>4785</v>
      </c>
      <c r="V4979" s="114" t="s">
        <v>4286</v>
      </c>
      <c r="W4979">
        <v>354417</v>
      </c>
    </row>
    <row r="4980" spans="7:23" ht="12.75">
      <c r="G4980">
        <v>354303</v>
      </c>
      <c r="H4980" s="114" t="s">
        <v>4205</v>
      </c>
      <c r="I4980" s="114" t="s">
        <v>4785</v>
      </c>
      <c r="L4980">
        <v>354723</v>
      </c>
      <c r="M4980" s="114" t="s">
        <v>4860</v>
      </c>
      <c r="N4980" s="114" t="s">
        <v>4785</v>
      </c>
      <c r="V4980" s="114" t="s">
        <v>4875</v>
      </c>
      <c r="W4980">
        <v>354418</v>
      </c>
    </row>
    <row r="4981" spans="7:23" ht="12.75">
      <c r="G4981">
        <v>354304</v>
      </c>
      <c r="H4981" s="114" t="s">
        <v>4206</v>
      </c>
      <c r="I4981" s="114" t="s">
        <v>4785</v>
      </c>
      <c r="L4981">
        <v>354724</v>
      </c>
      <c r="M4981" s="114" t="s">
        <v>4506</v>
      </c>
      <c r="N4981" s="114" t="s">
        <v>4785</v>
      </c>
      <c r="V4981" s="114" t="s">
        <v>4288</v>
      </c>
      <c r="W4981">
        <v>354422</v>
      </c>
    </row>
    <row r="4982" spans="7:23" ht="12.75">
      <c r="G4982">
        <v>319507</v>
      </c>
      <c r="H4982" s="114" t="s">
        <v>4664</v>
      </c>
      <c r="I4982" s="114" t="s">
        <v>682</v>
      </c>
      <c r="L4982">
        <v>354725</v>
      </c>
      <c r="M4982" s="114" t="s">
        <v>4507</v>
      </c>
      <c r="N4982" s="114" t="s">
        <v>4785</v>
      </c>
      <c r="V4982" s="114" t="s">
        <v>4289</v>
      </c>
      <c r="W4982">
        <v>354423</v>
      </c>
    </row>
    <row r="4983" spans="7:23" ht="12.75">
      <c r="G4983">
        <v>354305</v>
      </c>
      <c r="H4983" s="114" t="s">
        <v>4207</v>
      </c>
      <c r="I4983" s="114" t="s">
        <v>4785</v>
      </c>
      <c r="L4983">
        <v>354726</v>
      </c>
      <c r="M4983" s="114" t="s">
        <v>4508</v>
      </c>
      <c r="N4983" s="114" t="s">
        <v>4785</v>
      </c>
      <c r="V4983" s="114" t="s">
        <v>4876</v>
      </c>
      <c r="W4983">
        <v>354425</v>
      </c>
    </row>
    <row r="4984" spans="7:23" ht="12.75">
      <c r="G4984">
        <v>319503</v>
      </c>
      <c r="H4984" s="114" t="s">
        <v>4629</v>
      </c>
      <c r="I4984" s="114" t="s">
        <v>682</v>
      </c>
      <c r="L4984">
        <v>354727</v>
      </c>
      <c r="M4984" s="114" t="s">
        <v>4904</v>
      </c>
      <c r="N4984" s="114" t="s">
        <v>4785</v>
      </c>
      <c r="V4984" s="114" t="s">
        <v>4291</v>
      </c>
      <c r="W4984">
        <v>354429</v>
      </c>
    </row>
    <row r="4985" spans="7:23" ht="12.75">
      <c r="G4985">
        <v>354306</v>
      </c>
      <c r="H4985" s="114" t="s">
        <v>4208</v>
      </c>
      <c r="I4985" s="114" t="s">
        <v>4785</v>
      </c>
      <c r="L4985">
        <v>354730</v>
      </c>
      <c r="M4985" s="114" t="s">
        <v>4510</v>
      </c>
      <c r="N4985" s="114" t="s">
        <v>4785</v>
      </c>
      <c r="V4985" s="114" t="s">
        <v>4292</v>
      </c>
      <c r="W4985">
        <v>354430</v>
      </c>
    </row>
    <row r="4986" spans="7:23" ht="12.75">
      <c r="G4986">
        <v>319499</v>
      </c>
      <c r="H4986" s="114" t="s">
        <v>4665</v>
      </c>
      <c r="I4986" s="114" t="s">
        <v>682</v>
      </c>
      <c r="L4986">
        <v>354731</v>
      </c>
      <c r="M4986" s="114" t="s">
        <v>4511</v>
      </c>
      <c r="N4986" s="114" t="s">
        <v>4785</v>
      </c>
      <c r="V4986" s="114" t="s">
        <v>4877</v>
      </c>
      <c r="W4986">
        <v>354432</v>
      </c>
    </row>
    <row r="4987" spans="7:23" ht="12.75">
      <c r="G4987">
        <v>401267</v>
      </c>
      <c r="H4987" s="114" t="s">
        <v>5402</v>
      </c>
      <c r="I4987" s="114" t="s">
        <v>4785</v>
      </c>
      <c r="L4987">
        <v>354732</v>
      </c>
      <c r="M4987" s="114" t="s">
        <v>4512</v>
      </c>
      <c r="N4987" s="114" t="s">
        <v>4785</v>
      </c>
      <c r="V4987" s="114" t="s">
        <v>4314</v>
      </c>
      <c r="W4987">
        <v>354457</v>
      </c>
    </row>
    <row r="4988" spans="7:23" ht="12.75">
      <c r="G4988">
        <v>319495</v>
      </c>
      <c r="H4988" s="114" t="s">
        <v>4630</v>
      </c>
      <c r="I4988" s="114" t="s">
        <v>682</v>
      </c>
      <c r="L4988">
        <v>354733</v>
      </c>
      <c r="M4988" s="114" t="s">
        <v>4513</v>
      </c>
      <c r="N4988" s="114" t="s">
        <v>4785</v>
      </c>
      <c r="V4988" s="114" t="s">
        <v>4322</v>
      </c>
      <c r="W4988">
        <v>354894</v>
      </c>
    </row>
    <row r="4989" spans="7:23" ht="12.75">
      <c r="G4989">
        <v>354307</v>
      </c>
      <c r="H4989" s="114" t="s">
        <v>4209</v>
      </c>
      <c r="I4989" s="114" t="s">
        <v>4785</v>
      </c>
      <c r="L4989">
        <v>354734</v>
      </c>
      <c r="M4989" s="114" t="s">
        <v>4514</v>
      </c>
      <c r="N4989" s="114" t="s">
        <v>4785</v>
      </c>
      <c r="V4989" s="114" t="s">
        <v>4323</v>
      </c>
      <c r="W4989">
        <v>354467</v>
      </c>
    </row>
    <row r="4990" spans="7:23" ht="12.75">
      <c r="G4990">
        <v>319491</v>
      </c>
      <c r="H4990" s="114" t="s">
        <v>4666</v>
      </c>
      <c r="I4990" s="114" t="s">
        <v>682</v>
      </c>
      <c r="L4990">
        <v>354735</v>
      </c>
      <c r="M4990" s="114" t="s">
        <v>4515</v>
      </c>
      <c r="N4990" s="114" t="s">
        <v>4785</v>
      </c>
      <c r="V4990" s="114" t="s">
        <v>4329</v>
      </c>
      <c r="W4990">
        <v>354895</v>
      </c>
    </row>
    <row r="4991" spans="7:23" ht="12.75">
      <c r="G4991">
        <v>354308</v>
      </c>
      <c r="H4991" s="114" t="s">
        <v>4210</v>
      </c>
      <c r="I4991" s="114" t="s">
        <v>4785</v>
      </c>
      <c r="L4991">
        <v>354736</v>
      </c>
      <c r="M4991" s="114" t="s">
        <v>4516</v>
      </c>
      <c r="N4991" s="114" t="s">
        <v>4785</v>
      </c>
      <c r="V4991" s="114" t="s">
        <v>4878</v>
      </c>
      <c r="W4991">
        <v>354896</v>
      </c>
    </row>
    <row r="4992" spans="7:23" ht="12.75">
      <c r="G4992">
        <v>319487</v>
      </c>
      <c r="H4992" s="114" t="s">
        <v>4631</v>
      </c>
      <c r="I4992" s="114" t="s">
        <v>682</v>
      </c>
      <c r="L4992">
        <v>354737</v>
      </c>
      <c r="M4992" s="114" t="s">
        <v>4517</v>
      </c>
      <c r="N4992" s="114" t="s">
        <v>4785</v>
      </c>
      <c r="V4992" s="114" t="s">
        <v>4338</v>
      </c>
      <c r="W4992">
        <v>354897</v>
      </c>
    </row>
    <row r="4993" spans="7:23" ht="12.75">
      <c r="G4993">
        <v>354309</v>
      </c>
      <c r="H4993" s="114" t="s">
        <v>4211</v>
      </c>
      <c r="I4993" s="114" t="s">
        <v>4785</v>
      </c>
      <c r="L4993">
        <v>354738</v>
      </c>
      <c r="M4993" s="114" t="s">
        <v>4769</v>
      </c>
      <c r="N4993" s="114" t="s">
        <v>4785</v>
      </c>
      <c r="V4993" s="114" t="s">
        <v>4879</v>
      </c>
      <c r="W4993">
        <v>355085</v>
      </c>
    </row>
    <row r="4994" spans="7:23" ht="12.75">
      <c r="G4994">
        <v>319547</v>
      </c>
      <c r="H4994" s="114" t="s">
        <v>4667</v>
      </c>
      <c r="I4994" s="114" t="s">
        <v>682</v>
      </c>
      <c r="L4994">
        <v>354739</v>
      </c>
      <c r="M4994" s="114" t="s">
        <v>4770</v>
      </c>
      <c r="N4994" s="114" t="s">
        <v>4785</v>
      </c>
      <c r="V4994" s="114" t="s">
        <v>4351</v>
      </c>
      <c r="W4994">
        <v>354899</v>
      </c>
    </row>
    <row r="4995" spans="7:23" ht="12.75">
      <c r="G4995">
        <v>354310</v>
      </c>
      <c r="H4995" s="114" t="s">
        <v>4212</v>
      </c>
      <c r="I4995" s="114" t="s">
        <v>4785</v>
      </c>
      <c r="L4995">
        <v>354740</v>
      </c>
      <c r="M4995" s="114" t="s">
        <v>4518</v>
      </c>
      <c r="N4995" s="114" t="s">
        <v>4785</v>
      </c>
      <c r="V4995" s="114" t="s">
        <v>4880</v>
      </c>
      <c r="W4995">
        <v>354892</v>
      </c>
    </row>
    <row r="4996" spans="7:23" ht="12.75">
      <c r="G4996">
        <v>319543</v>
      </c>
      <c r="H4996" s="114" t="s">
        <v>4632</v>
      </c>
      <c r="I4996" s="114" t="s">
        <v>682</v>
      </c>
      <c r="L4996">
        <v>354741</v>
      </c>
      <c r="M4996" s="114" t="s">
        <v>4519</v>
      </c>
      <c r="N4996" s="114" t="s">
        <v>4785</v>
      </c>
      <c r="V4996" s="114" t="s">
        <v>4263</v>
      </c>
      <c r="W4996">
        <v>354870</v>
      </c>
    </row>
    <row r="4997" spans="7:23" ht="12.75">
      <c r="G4997">
        <v>410480</v>
      </c>
      <c r="H4997" s="114" t="s">
        <v>5457</v>
      </c>
      <c r="I4997" s="114" t="s">
        <v>682</v>
      </c>
      <c r="L4997">
        <v>354742</v>
      </c>
      <c r="M4997" s="114" t="s">
        <v>4520</v>
      </c>
      <c r="N4997" s="114" t="s">
        <v>4785</v>
      </c>
      <c r="V4997" s="114" t="s">
        <v>4264</v>
      </c>
      <c r="W4997">
        <v>354871</v>
      </c>
    </row>
    <row r="4998" spans="7:23" ht="12.75">
      <c r="G4998">
        <v>354311</v>
      </c>
      <c r="H4998" s="114" t="s">
        <v>4213</v>
      </c>
      <c r="I4998" s="114" t="s">
        <v>4785</v>
      </c>
      <c r="L4998">
        <v>354743</v>
      </c>
      <c r="M4998" s="114" t="s">
        <v>4521</v>
      </c>
      <c r="N4998" s="114" t="s">
        <v>4785</v>
      </c>
      <c r="V4998" s="114" t="s">
        <v>4272</v>
      </c>
      <c r="W4998">
        <v>354880</v>
      </c>
    </row>
    <row r="4999" spans="7:23" ht="12.75">
      <c r="G4999">
        <v>410484</v>
      </c>
      <c r="H4999" s="114" t="s">
        <v>5454</v>
      </c>
      <c r="I4999" s="114" t="s">
        <v>682</v>
      </c>
      <c r="L4999">
        <v>354744</v>
      </c>
      <c r="M4999" s="114" t="s">
        <v>4522</v>
      </c>
      <c r="N4999" s="114" t="s">
        <v>4785</v>
      </c>
      <c r="V4999" s="114" t="s">
        <v>4273</v>
      </c>
      <c r="W4999">
        <v>354881</v>
      </c>
    </row>
    <row r="5000" spans="7:23" ht="12.75">
      <c r="G5000">
        <v>354313</v>
      </c>
      <c r="H5000" s="114" t="s">
        <v>4214</v>
      </c>
      <c r="I5000" s="114" t="s">
        <v>4785</v>
      </c>
      <c r="L5000">
        <v>354745</v>
      </c>
      <c r="M5000" s="114" t="s">
        <v>4523</v>
      </c>
      <c r="N5000" s="114" t="s">
        <v>4785</v>
      </c>
      <c r="V5000" s="114" t="s">
        <v>4275</v>
      </c>
      <c r="W5000">
        <v>354393</v>
      </c>
    </row>
    <row r="5001" spans="7:23" ht="12.75">
      <c r="G5001">
        <v>319539</v>
      </c>
      <c r="H5001" s="114" t="s">
        <v>4668</v>
      </c>
      <c r="I5001" s="114" t="s">
        <v>682</v>
      </c>
      <c r="L5001">
        <v>354746</v>
      </c>
      <c r="M5001" s="114" t="s">
        <v>4524</v>
      </c>
      <c r="N5001" s="114" t="s">
        <v>4785</v>
      </c>
      <c r="V5001" s="114" t="s">
        <v>4354</v>
      </c>
      <c r="W5001">
        <v>354500</v>
      </c>
    </row>
    <row r="5002" spans="7:23" ht="12.75">
      <c r="G5002">
        <v>319535</v>
      </c>
      <c r="H5002" s="114" t="s">
        <v>4633</v>
      </c>
      <c r="I5002" s="114" t="s">
        <v>682</v>
      </c>
      <c r="L5002">
        <v>354747</v>
      </c>
      <c r="M5002" s="114" t="s">
        <v>4525</v>
      </c>
      <c r="N5002" s="114" t="s">
        <v>4785</v>
      </c>
      <c r="V5002" s="114" t="s">
        <v>4461</v>
      </c>
      <c r="W5002">
        <v>354901</v>
      </c>
    </row>
    <row r="5003" spans="7:23" ht="12.75">
      <c r="G5003">
        <v>354315</v>
      </c>
      <c r="H5003" s="114" t="s">
        <v>4863</v>
      </c>
      <c r="I5003" s="114" t="s">
        <v>4785</v>
      </c>
      <c r="L5003">
        <v>354748</v>
      </c>
      <c r="M5003" s="114" t="s">
        <v>4526</v>
      </c>
      <c r="N5003" s="114" t="s">
        <v>4785</v>
      </c>
      <c r="V5003" s="114" t="s">
        <v>4449</v>
      </c>
      <c r="W5003">
        <v>354902</v>
      </c>
    </row>
    <row r="5004" spans="7:23" ht="12.75">
      <c r="G5004">
        <v>319531</v>
      </c>
      <c r="H5004" s="114" t="s">
        <v>4669</v>
      </c>
      <c r="I5004" s="114" t="s">
        <v>682</v>
      </c>
      <c r="L5004">
        <v>354749</v>
      </c>
      <c r="M5004" s="114" t="s">
        <v>4527</v>
      </c>
      <c r="N5004" s="114" t="s">
        <v>4785</v>
      </c>
      <c r="V5004" s="114" t="s">
        <v>4450</v>
      </c>
      <c r="W5004">
        <v>354903</v>
      </c>
    </row>
    <row r="5005" spans="7:23" ht="12.75">
      <c r="G5005">
        <v>319527</v>
      </c>
      <c r="H5005" s="114" t="s">
        <v>4634</v>
      </c>
      <c r="I5005" s="114" t="s">
        <v>682</v>
      </c>
      <c r="L5005">
        <v>354750</v>
      </c>
      <c r="M5005" s="114" t="s">
        <v>4771</v>
      </c>
      <c r="N5005" s="114" t="s">
        <v>4785</v>
      </c>
      <c r="V5005" s="114" t="s">
        <v>4355</v>
      </c>
      <c r="W5005">
        <v>354904</v>
      </c>
    </row>
    <row r="5006" spans="7:23" ht="12.75">
      <c r="G5006">
        <v>319523</v>
      </c>
      <c r="H5006" s="114" t="s">
        <v>4670</v>
      </c>
      <c r="I5006" s="114" t="s">
        <v>682</v>
      </c>
      <c r="L5006">
        <v>354751</v>
      </c>
      <c r="M5006" s="114" t="s">
        <v>4772</v>
      </c>
      <c r="N5006" s="114" t="s">
        <v>4785</v>
      </c>
      <c r="V5006" s="114" t="s">
        <v>4356</v>
      </c>
      <c r="W5006">
        <v>354905</v>
      </c>
    </row>
    <row r="5007" spans="7:23" ht="12.75">
      <c r="G5007">
        <v>354318</v>
      </c>
      <c r="H5007" s="114" t="s">
        <v>4216</v>
      </c>
      <c r="I5007" s="114" t="s">
        <v>4785</v>
      </c>
      <c r="L5007">
        <v>354752</v>
      </c>
      <c r="M5007" s="114" t="s">
        <v>4528</v>
      </c>
      <c r="N5007" s="114" t="s">
        <v>4785</v>
      </c>
      <c r="V5007" s="114" t="s">
        <v>4357</v>
      </c>
      <c r="W5007">
        <v>354906</v>
      </c>
    </row>
    <row r="5008" spans="7:23" ht="12.75">
      <c r="G5008">
        <v>319519</v>
      </c>
      <c r="H5008" s="114" t="s">
        <v>4635</v>
      </c>
      <c r="I5008" s="114" t="s">
        <v>682</v>
      </c>
      <c r="L5008">
        <v>354753</v>
      </c>
      <c r="M5008" s="114" t="s">
        <v>4529</v>
      </c>
      <c r="N5008" s="114" t="s">
        <v>4785</v>
      </c>
      <c r="V5008" s="114" t="s">
        <v>4362</v>
      </c>
      <c r="W5008">
        <v>354907</v>
      </c>
    </row>
    <row r="5009" spans="7:23" ht="12.75">
      <c r="G5009">
        <v>410488</v>
      </c>
      <c r="H5009" s="114" t="s">
        <v>5458</v>
      </c>
      <c r="I5009" s="114" t="s">
        <v>682</v>
      </c>
      <c r="L5009">
        <v>354754</v>
      </c>
      <c r="M5009" s="114" t="s">
        <v>4530</v>
      </c>
      <c r="N5009" s="114" t="s">
        <v>4785</v>
      </c>
      <c r="V5009" s="114" t="s">
        <v>4364</v>
      </c>
      <c r="W5009">
        <v>354908</v>
      </c>
    </row>
    <row r="5010" spans="7:23" ht="12.75">
      <c r="G5010">
        <v>354319</v>
      </c>
      <c r="H5010" s="114" t="s">
        <v>4864</v>
      </c>
      <c r="I5010" s="114" t="s">
        <v>4785</v>
      </c>
      <c r="L5010">
        <v>354755</v>
      </c>
      <c r="M5010" s="114" t="s">
        <v>4905</v>
      </c>
      <c r="N5010" s="114" t="s">
        <v>4785</v>
      </c>
      <c r="V5010" s="114" t="s">
        <v>4365</v>
      </c>
      <c r="W5010">
        <v>354909</v>
      </c>
    </row>
    <row r="5011" spans="7:23" ht="12.75">
      <c r="G5011">
        <v>410492</v>
      </c>
      <c r="H5011" s="114" t="s">
        <v>5455</v>
      </c>
      <c r="I5011" s="114" t="s">
        <v>682</v>
      </c>
      <c r="L5011">
        <v>354758</v>
      </c>
      <c r="M5011" s="114" t="s">
        <v>4532</v>
      </c>
      <c r="N5011" s="114" t="s">
        <v>4785</v>
      </c>
      <c r="V5011" s="114" t="s">
        <v>4881</v>
      </c>
      <c r="W5011">
        <v>355070</v>
      </c>
    </row>
    <row r="5012" spans="7:23" ht="12.75">
      <c r="G5012">
        <v>319563</v>
      </c>
      <c r="H5012" s="114" t="s">
        <v>4671</v>
      </c>
      <c r="I5012" s="114" t="s">
        <v>682</v>
      </c>
      <c r="L5012">
        <v>354761</v>
      </c>
      <c r="M5012" s="114" t="s">
        <v>4535</v>
      </c>
      <c r="N5012" s="114" t="s">
        <v>4785</v>
      </c>
      <c r="V5012" s="114" t="s">
        <v>4269</v>
      </c>
      <c r="W5012">
        <v>354383</v>
      </c>
    </row>
    <row r="5013" spans="7:23" ht="12.75">
      <c r="G5013">
        <v>354322</v>
      </c>
      <c r="H5013" s="114" t="s">
        <v>4218</v>
      </c>
      <c r="I5013" s="114" t="s">
        <v>4785</v>
      </c>
      <c r="L5013">
        <v>354762</v>
      </c>
      <c r="M5013" s="114" t="s">
        <v>4536</v>
      </c>
      <c r="N5013" s="114" t="s">
        <v>4785</v>
      </c>
      <c r="V5013" s="114" t="s">
        <v>4387</v>
      </c>
      <c r="W5013">
        <v>355073</v>
      </c>
    </row>
    <row r="5014" spans="7:23" ht="12.75">
      <c r="G5014">
        <v>319559</v>
      </c>
      <c r="H5014" s="114" t="s">
        <v>4636</v>
      </c>
      <c r="I5014" s="114" t="s">
        <v>682</v>
      </c>
      <c r="L5014">
        <v>354763</v>
      </c>
      <c r="M5014" s="114" t="s">
        <v>4537</v>
      </c>
      <c r="N5014" s="114" t="s">
        <v>4785</v>
      </c>
      <c r="V5014" s="114" t="s">
        <v>4392</v>
      </c>
      <c r="W5014">
        <v>355074</v>
      </c>
    </row>
    <row r="5015" spans="7:23" ht="12.75">
      <c r="G5015">
        <v>354323</v>
      </c>
      <c r="H5015" s="114" t="s">
        <v>4219</v>
      </c>
      <c r="I5015" s="114" t="s">
        <v>4785</v>
      </c>
      <c r="L5015">
        <v>354764</v>
      </c>
      <c r="M5015" s="114" t="s">
        <v>4538</v>
      </c>
      <c r="N5015" s="114" t="s">
        <v>4785</v>
      </c>
      <c r="V5015" s="114" t="s">
        <v>4393</v>
      </c>
      <c r="W5015">
        <v>355075</v>
      </c>
    </row>
    <row r="5016" spans="7:23" ht="12.75">
      <c r="G5016">
        <v>319551</v>
      </c>
      <c r="H5016" s="114" t="s">
        <v>4637</v>
      </c>
      <c r="I5016" s="114" t="s">
        <v>682</v>
      </c>
      <c r="L5016">
        <v>354765</v>
      </c>
      <c r="M5016" s="114" t="s">
        <v>4539</v>
      </c>
      <c r="N5016" s="114" t="s">
        <v>4785</v>
      </c>
      <c r="V5016" s="114" t="s">
        <v>4303</v>
      </c>
      <c r="W5016">
        <v>354446</v>
      </c>
    </row>
    <row r="5017" spans="7:23" ht="12.75">
      <c r="G5017">
        <v>354324</v>
      </c>
      <c r="H5017" s="114" t="s">
        <v>4220</v>
      </c>
      <c r="I5017" s="114" t="s">
        <v>4785</v>
      </c>
      <c r="L5017">
        <v>354766</v>
      </c>
      <c r="M5017" s="114" t="s">
        <v>4540</v>
      </c>
      <c r="N5017" s="114" t="s">
        <v>4785</v>
      </c>
      <c r="V5017" s="114" t="s">
        <v>4317</v>
      </c>
      <c r="W5017">
        <v>354460</v>
      </c>
    </row>
    <row r="5018" spans="7:23" ht="12.75">
      <c r="G5018">
        <v>354325</v>
      </c>
      <c r="H5018" s="114" t="s">
        <v>4221</v>
      </c>
      <c r="I5018" s="114" t="s">
        <v>4785</v>
      </c>
      <c r="L5018">
        <v>354767</v>
      </c>
      <c r="M5018" s="114" t="s">
        <v>4541</v>
      </c>
      <c r="N5018" s="114" t="s">
        <v>4785</v>
      </c>
      <c r="V5018" s="114" t="s">
        <v>4319</v>
      </c>
      <c r="W5018">
        <v>354463</v>
      </c>
    </row>
    <row r="5019" spans="7:23" ht="12.75">
      <c r="G5019">
        <v>354326</v>
      </c>
      <c r="H5019" s="114" t="s">
        <v>4222</v>
      </c>
      <c r="I5019" s="114" t="s">
        <v>4785</v>
      </c>
      <c r="L5019">
        <v>354768</v>
      </c>
      <c r="M5019" s="114" t="s">
        <v>4542</v>
      </c>
      <c r="N5019" s="114" t="s">
        <v>4785</v>
      </c>
      <c r="V5019" s="114" t="s">
        <v>4294</v>
      </c>
      <c r="W5019">
        <v>354435</v>
      </c>
    </row>
    <row r="5020" spans="7:23" ht="12.75">
      <c r="G5020">
        <v>319751</v>
      </c>
      <c r="H5020" s="114" t="s">
        <v>4672</v>
      </c>
      <c r="I5020" s="114" t="s">
        <v>682</v>
      </c>
      <c r="L5020">
        <v>354769</v>
      </c>
      <c r="M5020" s="114" t="s">
        <v>4543</v>
      </c>
      <c r="N5020" s="114" t="s">
        <v>4785</v>
      </c>
      <c r="V5020" s="114" t="s">
        <v>4298</v>
      </c>
      <c r="W5020">
        <v>354439</v>
      </c>
    </row>
    <row r="5021" spans="7:23" ht="12.75">
      <c r="G5021">
        <v>354327</v>
      </c>
      <c r="H5021" s="114" t="s">
        <v>4223</v>
      </c>
      <c r="I5021" s="114" t="s">
        <v>4785</v>
      </c>
      <c r="L5021">
        <v>354770</v>
      </c>
      <c r="M5021" s="114" t="s">
        <v>4544</v>
      </c>
      <c r="N5021" s="114" t="s">
        <v>4785</v>
      </c>
      <c r="V5021" s="114" t="s">
        <v>4499</v>
      </c>
      <c r="W5021">
        <v>355076</v>
      </c>
    </row>
    <row r="5022" spans="7:23" ht="12.75">
      <c r="G5022">
        <v>319747</v>
      </c>
      <c r="H5022" s="114" t="s">
        <v>4638</v>
      </c>
      <c r="I5022" s="114" t="s">
        <v>682</v>
      </c>
      <c r="L5022">
        <v>354771</v>
      </c>
      <c r="M5022" s="114" t="s">
        <v>4545</v>
      </c>
      <c r="N5022" s="114" t="s">
        <v>4785</v>
      </c>
      <c r="V5022" s="114" t="s">
        <v>4328</v>
      </c>
      <c r="W5022">
        <v>354472</v>
      </c>
    </row>
    <row r="5023" spans="7:23" ht="12.75">
      <c r="G5023">
        <v>354328</v>
      </c>
      <c r="H5023" s="114" t="s">
        <v>4224</v>
      </c>
      <c r="I5023" s="114" t="s">
        <v>4785</v>
      </c>
      <c r="L5023">
        <v>354772</v>
      </c>
      <c r="M5023" s="114" t="s">
        <v>4546</v>
      </c>
      <c r="N5023" s="114" t="s">
        <v>4785</v>
      </c>
      <c r="V5023" s="114" t="s">
        <v>4332</v>
      </c>
      <c r="W5023">
        <v>354476</v>
      </c>
    </row>
    <row r="5024" spans="7:23" ht="12.75">
      <c r="G5024">
        <v>319743</v>
      </c>
      <c r="H5024" s="114" t="s">
        <v>4673</v>
      </c>
      <c r="I5024" s="114" t="s">
        <v>682</v>
      </c>
      <c r="L5024">
        <v>354776</v>
      </c>
      <c r="M5024" s="114" t="s">
        <v>4550</v>
      </c>
      <c r="N5024" s="114" t="s">
        <v>4785</v>
      </c>
      <c r="V5024" s="114" t="s">
        <v>4335</v>
      </c>
      <c r="W5024">
        <v>355077</v>
      </c>
    </row>
    <row r="5025" spans="7:23" ht="12.75">
      <c r="G5025">
        <v>354329</v>
      </c>
      <c r="H5025" s="114" t="s">
        <v>4225</v>
      </c>
      <c r="I5025" s="114" t="s">
        <v>4785</v>
      </c>
      <c r="L5025">
        <v>354777</v>
      </c>
      <c r="M5025" s="114" t="s">
        <v>4551</v>
      </c>
      <c r="N5025" s="114" t="s">
        <v>4785</v>
      </c>
      <c r="V5025" s="114" t="s">
        <v>4336</v>
      </c>
      <c r="W5025">
        <v>355078</v>
      </c>
    </row>
    <row r="5026" spans="7:23" ht="12.75">
      <c r="G5026">
        <v>319739</v>
      </c>
      <c r="H5026" s="114" t="s">
        <v>4639</v>
      </c>
      <c r="I5026" s="114" t="s">
        <v>682</v>
      </c>
      <c r="L5026">
        <v>354778</v>
      </c>
      <c r="M5026" s="114" t="s">
        <v>4552</v>
      </c>
      <c r="N5026" s="114" t="s">
        <v>4785</v>
      </c>
      <c r="V5026" s="114" t="s">
        <v>4882</v>
      </c>
      <c r="W5026">
        <v>355079</v>
      </c>
    </row>
    <row r="5027" spans="7:23" ht="12.75">
      <c r="G5027">
        <v>354330</v>
      </c>
      <c r="H5027" s="114" t="s">
        <v>4226</v>
      </c>
      <c r="I5027" s="114" t="s">
        <v>4785</v>
      </c>
      <c r="L5027">
        <v>354779</v>
      </c>
      <c r="M5027" s="114" t="s">
        <v>4906</v>
      </c>
      <c r="N5027" s="114" t="s">
        <v>4785</v>
      </c>
      <c r="V5027" s="114" t="s">
        <v>4344</v>
      </c>
      <c r="W5027">
        <v>355080</v>
      </c>
    </row>
    <row r="5028" spans="7:23" ht="12.75">
      <c r="G5028">
        <v>319735</v>
      </c>
      <c r="H5028" s="114" t="s">
        <v>4674</v>
      </c>
      <c r="I5028" s="114" t="s">
        <v>682</v>
      </c>
      <c r="L5028">
        <v>354782</v>
      </c>
      <c r="M5028" s="114" t="s">
        <v>4554</v>
      </c>
      <c r="N5028" s="114" t="s">
        <v>4785</v>
      </c>
      <c r="V5028" s="114" t="s">
        <v>4883</v>
      </c>
      <c r="W5028">
        <v>355083</v>
      </c>
    </row>
    <row r="5029" spans="7:23" ht="12.75">
      <c r="G5029">
        <v>354331</v>
      </c>
      <c r="H5029" s="114" t="s">
        <v>4227</v>
      </c>
      <c r="I5029" s="114" t="s">
        <v>4785</v>
      </c>
      <c r="L5029">
        <v>354783</v>
      </c>
      <c r="M5029" s="114" t="s">
        <v>4555</v>
      </c>
      <c r="N5029" s="114" t="s">
        <v>4785</v>
      </c>
      <c r="V5029" s="114" t="s">
        <v>4884</v>
      </c>
      <c r="W5029">
        <v>354878</v>
      </c>
    </row>
    <row r="5030" spans="7:23" ht="12.75">
      <c r="G5030">
        <v>319731</v>
      </c>
      <c r="H5030" s="114" t="s">
        <v>4640</v>
      </c>
      <c r="I5030" s="114" t="s">
        <v>682</v>
      </c>
      <c r="L5030">
        <v>354784</v>
      </c>
      <c r="M5030" s="114" t="s">
        <v>4556</v>
      </c>
      <c r="N5030" s="114" t="s">
        <v>4785</v>
      </c>
      <c r="V5030" s="114" t="s">
        <v>4295</v>
      </c>
      <c r="W5030">
        <v>354436</v>
      </c>
    </row>
    <row r="5031" spans="7:23" ht="12.75">
      <c r="G5031">
        <v>354332</v>
      </c>
      <c r="H5031" s="114" t="s">
        <v>4228</v>
      </c>
      <c r="I5031" s="114" t="s">
        <v>4785</v>
      </c>
      <c r="L5031">
        <v>354785</v>
      </c>
      <c r="M5031" s="114" t="s">
        <v>4557</v>
      </c>
      <c r="N5031" s="114" t="s">
        <v>4785</v>
      </c>
      <c r="V5031" s="114" t="s">
        <v>4296</v>
      </c>
      <c r="W5031">
        <v>354437</v>
      </c>
    </row>
    <row r="5032" spans="7:23" ht="12.75">
      <c r="G5032">
        <v>319727</v>
      </c>
      <c r="H5032" s="114" t="s">
        <v>4675</v>
      </c>
      <c r="I5032" s="114" t="s">
        <v>682</v>
      </c>
      <c r="L5032">
        <v>354786</v>
      </c>
      <c r="M5032" s="114" t="s">
        <v>4558</v>
      </c>
      <c r="N5032" s="114" t="s">
        <v>4785</v>
      </c>
      <c r="V5032" s="114" t="s">
        <v>4297</v>
      </c>
      <c r="W5032">
        <v>354438</v>
      </c>
    </row>
    <row r="5033" spans="7:23" ht="12.75">
      <c r="G5033">
        <v>354333</v>
      </c>
      <c r="H5033" s="114" t="s">
        <v>4229</v>
      </c>
      <c r="I5033" s="114" t="s">
        <v>4785</v>
      </c>
      <c r="L5033">
        <v>354787</v>
      </c>
      <c r="M5033" s="114" t="s">
        <v>4559</v>
      </c>
      <c r="N5033" s="114" t="s">
        <v>4785</v>
      </c>
      <c r="V5033" s="114" t="s">
        <v>4885</v>
      </c>
      <c r="W5033">
        <v>354440</v>
      </c>
    </row>
    <row r="5034" spans="7:23" ht="12.75">
      <c r="G5034">
        <v>319723</v>
      </c>
      <c r="H5034" s="114" t="s">
        <v>4641</v>
      </c>
      <c r="I5034" s="114" t="s">
        <v>682</v>
      </c>
      <c r="L5034">
        <v>354788</v>
      </c>
      <c r="M5034" s="114" t="s">
        <v>4560</v>
      </c>
      <c r="N5034" s="114" t="s">
        <v>4785</v>
      </c>
      <c r="V5034" s="114" t="s">
        <v>4300</v>
      </c>
      <c r="W5034">
        <v>354443</v>
      </c>
    </row>
    <row r="5035" spans="7:23" ht="12.75">
      <c r="G5035">
        <v>354334</v>
      </c>
      <c r="H5035" s="114" t="s">
        <v>4230</v>
      </c>
      <c r="I5035" s="114" t="s">
        <v>4785</v>
      </c>
      <c r="L5035">
        <v>354789</v>
      </c>
      <c r="M5035" s="114" t="s">
        <v>4561</v>
      </c>
      <c r="N5035" s="114" t="s">
        <v>4785</v>
      </c>
      <c r="V5035" s="114" t="s">
        <v>4301</v>
      </c>
      <c r="W5035">
        <v>354444</v>
      </c>
    </row>
    <row r="5036" spans="7:23" ht="12.75">
      <c r="G5036">
        <v>319719</v>
      </c>
      <c r="H5036" s="114" t="s">
        <v>4676</v>
      </c>
      <c r="I5036" s="114" t="s">
        <v>682</v>
      </c>
      <c r="L5036">
        <v>354790</v>
      </c>
      <c r="M5036" s="114" t="s">
        <v>4562</v>
      </c>
      <c r="N5036" s="114" t="s">
        <v>4785</v>
      </c>
      <c r="V5036" s="114" t="s">
        <v>4302</v>
      </c>
      <c r="W5036">
        <v>354445</v>
      </c>
    </row>
    <row r="5037" spans="7:23" ht="12.75">
      <c r="G5037">
        <v>354335</v>
      </c>
      <c r="H5037" s="114" t="s">
        <v>4231</v>
      </c>
      <c r="I5037" s="114" t="s">
        <v>4785</v>
      </c>
      <c r="L5037">
        <v>354791</v>
      </c>
      <c r="M5037" s="114" t="s">
        <v>4563</v>
      </c>
      <c r="N5037" s="114" t="s">
        <v>4785</v>
      </c>
      <c r="V5037" s="114" t="s">
        <v>5406</v>
      </c>
      <c r="W5037">
        <v>420087</v>
      </c>
    </row>
    <row r="5038" spans="7:23" ht="12.75">
      <c r="G5038">
        <v>319715</v>
      </c>
      <c r="H5038" s="114" t="s">
        <v>4642</v>
      </c>
      <c r="I5038" s="114" t="s">
        <v>682</v>
      </c>
      <c r="L5038">
        <v>354792</v>
      </c>
      <c r="M5038" s="114" t="s">
        <v>4564</v>
      </c>
      <c r="N5038" s="114" t="s">
        <v>4785</v>
      </c>
      <c r="V5038" s="114" t="s">
        <v>5407</v>
      </c>
      <c r="W5038">
        <v>420086</v>
      </c>
    </row>
    <row r="5039" spans="7:23" ht="12.75">
      <c r="G5039">
        <v>354336</v>
      </c>
      <c r="H5039" s="114" t="s">
        <v>4232</v>
      </c>
      <c r="I5039" s="114" t="s">
        <v>4785</v>
      </c>
      <c r="L5039">
        <v>354793</v>
      </c>
      <c r="M5039" s="114" t="s">
        <v>4907</v>
      </c>
      <c r="N5039" s="114" t="s">
        <v>4785</v>
      </c>
      <c r="V5039" s="114" t="s">
        <v>4304</v>
      </c>
      <c r="W5039">
        <v>354447</v>
      </c>
    </row>
    <row r="5040" spans="7:23" ht="12.75">
      <c r="G5040">
        <v>319711</v>
      </c>
      <c r="H5040" s="114" t="s">
        <v>4677</v>
      </c>
      <c r="I5040" s="114" t="s">
        <v>682</v>
      </c>
      <c r="L5040">
        <v>354796</v>
      </c>
      <c r="M5040" s="114" t="s">
        <v>4566</v>
      </c>
      <c r="N5040" s="114" t="s">
        <v>4785</v>
      </c>
      <c r="V5040" s="114" t="s">
        <v>4305</v>
      </c>
      <c r="W5040">
        <v>354448</v>
      </c>
    </row>
    <row r="5041" spans="7:23" ht="12.75">
      <c r="G5041">
        <v>319707</v>
      </c>
      <c r="H5041" s="114" t="s">
        <v>4643</v>
      </c>
      <c r="I5041" s="114" t="s">
        <v>682</v>
      </c>
      <c r="L5041">
        <v>354797</v>
      </c>
      <c r="M5041" s="114" t="s">
        <v>4908</v>
      </c>
      <c r="N5041" s="114" t="s">
        <v>4785</v>
      </c>
      <c r="V5041" s="114" t="s">
        <v>4306</v>
      </c>
      <c r="W5041">
        <v>354449</v>
      </c>
    </row>
    <row r="5042" spans="7:23" ht="12.75">
      <c r="G5042">
        <v>354337</v>
      </c>
      <c r="H5042" s="114" t="s">
        <v>4233</v>
      </c>
      <c r="I5042" s="114" t="s">
        <v>4785</v>
      </c>
      <c r="L5042">
        <v>354800</v>
      </c>
      <c r="M5042" s="114" t="s">
        <v>4773</v>
      </c>
      <c r="N5042" s="114" t="s">
        <v>4785</v>
      </c>
      <c r="V5042" s="114" t="s">
        <v>4308</v>
      </c>
      <c r="W5042">
        <v>354451</v>
      </c>
    </row>
    <row r="5043" spans="7:23" ht="12.75">
      <c r="G5043">
        <v>354338</v>
      </c>
      <c r="H5043" s="114" t="s">
        <v>4234</v>
      </c>
      <c r="I5043" s="114" t="s">
        <v>4785</v>
      </c>
      <c r="L5043">
        <v>354801</v>
      </c>
      <c r="M5043" s="114" t="s">
        <v>4568</v>
      </c>
      <c r="N5043" s="114" t="s">
        <v>4785</v>
      </c>
      <c r="V5043" s="114" t="s">
        <v>4309</v>
      </c>
      <c r="W5043">
        <v>354452</v>
      </c>
    </row>
    <row r="5044" spans="7:23" ht="12.75">
      <c r="G5044">
        <v>319703</v>
      </c>
      <c r="H5044" s="114" t="s">
        <v>4678</v>
      </c>
      <c r="I5044" s="114" t="s">
        <v>682</v>
      </c>
      <c r="L5044">
        <v>354802</v>
      </c>
      <c r="M5044" s="114" t="s">
        <v>4569</v>
      </c>
      <c r="N5044" s="114" t="s">
        <v>4785</v>
      </c>
      <c r="V5044" s="114" t="s">
        <v>5408</v>
      </c>
      <c r="W5044">
        <v>400266</v>
      </c>
    </row>
    <row r="5045" spans="7:23" ht="12.75">
      <c r="G5045">
        <v>354339</v>
      </c>
      <c r="H5045" s="114" t="s">
        <v>4235</v>
      </c>
      <c r="I5045" s="114" t="s">
        <v>4785</v>
      </c>
      <c r="L5045">
        <v>354803</v>
      </c>
      <c r="M5045" s="114" t="s">
        <v>4774</v>
      </c>
      <c r="N5045" s="114" t="s">
        <v>4785</v>
      </c>
      <c r="V5045" s="114" t="s">
        <v>4310</v>
      </c>
      <c r="W5045">
        <v>354453</v>
      </c>
    </row>
    <row r="5046" spans="7:23" ht="12.75">
      <c r="G5046">
        <v>319699</v>
      </c>
      <c r="H5046" s="114" t="s">
        <v>4644</v>
      </c>
      <c r="I5046" s="114" t="s">
        <v>682</v>
      </c>
      <c r="L5046">
        <v>354804</v>
      </c>
      <c r="M5046" s="114" t="s">
        <v>4775</v>
      </c>
      <c r="N5046" s="114" t="s">
        <v>4785</v>
      </c>
      <c r="V5046" s="114" t="s">
        <v>4311</v>
      </c>
      <c r="W5046">
        <v>354454</v>
      </c>
    </row>
    <row r="5047" spans="7:23" ht="12.75">
      <c r="G5047">
        <v>354340</v>
      </c>
      <c r="H5047" s="114" t="s">
        <v>4236</v>
      </c>
      <c r="I5047" s="114" t="s">
        <v>4785</v>
      </c>
      <c r="L5047">
        <v>354805</v>
      </c>
      <c r="M5047" s="114" t="s">
        <v>4909</v>
      </c>
      <c r="N5047" s="114" t="s">
        <v>4785</v>
      </c>
      <c r="V5047" s="114" t="s">
        <v>4312</v>
      </c>
      <c r="W5047">
        <v>354455</v>
      </c>
    </row>
    <row r="5048" spans="7:23" ht="12.75">
      <c r="G5048">
        <v>319695</v>
      </c>
      <c r="H5048" s="114" t="s">
        <v>4679</v>
      </c>
      <c r="I5048" s="114" t="s">
        <v>682</v>
      </c>
      <c r="L5048">
        <v>354870</v>
      </c>
      <c r="M5048" s="114" t="s">
        <v>4263</v>
      </c>
      <c r="N5048" s="114" t="s">
        <v>4785</v>
      </c>
      <c r="V5048" s="114" t="s">
        <v>4313</v>
      </c>
      <c r="W5048">
        <v>354456</v>
      </c>
    </row>
    <row r="5049" spans="7:23" ht="12.75">
      <c r="G5049">
        <v>354341</v>
      </c>
      <c r="H5049" s="114" t="s">
        <v>4237</v>
      </c>
      <c r="I5049" s="114" t="s">
        <v>4785</v>
      </c>
      <c r="L5049">
        <v>354871</v>
      </c>
      <c r="M5049" s="114" t="s">
        <v>4264</v>
      </c>
      <c r="N5049" s="114" t="s">
        <v>4785</v>
      </c>
      <c r="V5049" s="114" t="s">
        <v>4315</v>
      </c>
      <c r="W5049">
        <v>354458</v>
      </c>
    </row>
    <row r="5050" spans="7:23" ht="12.75">
      <c r="G5050">
        <v>319691</v>
      </c>
      <c r="H5050" s="114" t="s">
        <v>4645</v>
      </c>
      <c r="I5050" s="114" t="s">
        <v>682</v>
      </c>
      <c r="L5050">
        <v>354878</v>
      </c>
      <c r="M5050" s="114" t="s">
        <v>4884</v>
      </c>
      <c r="N5050" s="114" t="s">
        <v>4785</v>
      </c>
      <c r="V5050" s="114" t="s">
        <v>4316</v>
      </c>
      <c r="W5050">
        <v>354459</v>
      </c>
    </row>
    <row r="5051" spans="7:23" ht="12.75">
      <c r="G5051">
        <v>319687</v>
      </c>
      <c r="H5051" s="114" t="s">
        <v>4680</v>
      </c>
      <c r="I5051" s="114" t="s">
        <v>682</v>
      </c>
      <c r="L5051">
        <v>354880</v>
      </c>
      <c r="M5051" s="114" t="s">
        <v>4272</v>
      </c>
      <c r="N5051" s="114" t="s">
        <v>4785</v>
      </c>
      <c r="V5051" s="114" t="s">
        <v>4856</v>
      </c>
      <c r="W5051">
        <v>354461</v>
      </c>
    </row>
    <row r="5052" spans="7:23" ht="12.75">
      <c r="G5052">
        <v>354342</v>
      </c>
      <c r="H5052" s="114" t="s">
        <v>4238</v>
      </c>
      <c r="I5052" s="114" t="s">
        <v>4785</v>
      </c>
      <c r="L5052">
        <v>354881</v>
      </c>
      <c r="M5052" s="114" t="s">
        <v>4273</v>
      </c>
      <c r="N5052" s="114" t="s">
        <v>4785</v>
      </c>
      <c r="V5052" s="114" t="s">
        <v>4318</v>
      </c>
      <c r="W5052">
        <v>354462</v>
      </c>
    </row>
    <row r="5053" spans="7:23" ht="12.75">
      <c r="G5053">
        <v>354343</v>
      </c>
      <c r="H5053" s="114" t="s">
        <v>4239</v>
      </c>
      <c r="I5053" s="114" t="s">
        <v>4785</v>
      </c>
      <c r="L5053">
        <v>354892</v>
      </c>
      <c r="M5053" s="114" t="s">
        <v>4880</v>
      </c>
      <c r="N5053" s="114" t="s">
        <v>4785</v>
      </c>
      <c r="V5053" s="114" t="s">
        <v>5409</v>
      </c>
      <c r="W5053">
        <v>417468</v>
      </c>
    </row>
    <row r="5054" spans="7:23" ht="12.75">
      <c r="G5054">
        <v>319683</v>
      </c>
      <c r="H5054" s="114" t="s">
        <v>4646</v>
      </c>
      <c r="I5054" s="114" t="s">
        <v>682</v>
      </c>
      <c r="L5054">
        <v>354894</v>
      </c>
      <c r="M5054" s="114" t="s">
        <v>4322</v>
      </c>
      <c r="N5054" s="114" t="s">
        <v>4785</v>
      </c>
      <c r="V5054" s="114" t="s">
        <v>4320</v>
      </c>
      <c r="W5054">
        <v>354464</v>
      </c>
    </row>
    <row r="5055" spans="7:23" ht="12.75">
      <c r="G5055">
        <v>354344</v>
      </c>
      <c r="H5055" s="114" t="s">
        <v>4240</v>
      </c>
      <c r="I5055" s="114" t="s">
        <v>4785</v>
      </c>
      <c r="L5055">
        <v>354895</v>
      </c>
      <c r="M5055" s="114" t="s">
        <v>4329</v>
      </c>
      <c r="N5055" s="114" t="s">
        <v>4785</v>
      </c>
      <c r="V5055" s="114" t="s">
        <v>4321</v>
      </c>
      <c r="W5055">
        <v>354465</v>
      </c>
    </row>
    <row r="5056" spans="7:23" ht="12.75">
      <c r="G5056">
        <v>319679</v>
      </c>
      <c r="H5056" s="114" t="s">
        <v>4681</v>
      </c>
      <c r="I5056" s="114" t="s">
        <v>682</v>
      </c>
      <c r="L5056">
        <v>354896</v>
      </c>
      <c r="M5056" s="114" t="s">
        <v>4878</v>
      </c>
      <c r="N5056" s="114" t="s">
        <v>4785</v>
      </c>
      <c r="V5056" s="114" t="s">
        <v>4324</v>
      </c>
      <c r="W5056">
        <v>354468</v>
      </c>
    </row>
    <row r="5057" spans="7:23" ht="12.75">
      <c r="G5057">
        <v>354345</v>
      </c>
      <c r="H5057" s="114" t="s">
        <v>4241</v>
      </c>
      <c r="I5057" s="114" t="s">
        <v>4785</v>
      </c>
      <c r="L5057">
        <v>354897</v>
      </c>
      <c r="M5057" s="114" t="s">
        <v>4338</v>
      </c>
      <c r="N5057" s="114" t="s">
        <v>4785</v>
      </c>
      <c r="V5057" s="114" t="s">
        <v>4325</v>
      </c>
      <c r="W5057">
        <v>354469</v>
      </c>
    </row>
    <row r="5058" spans="7:23" ht="12.75">
      <c r="G5058">
        <v>319675</v>
      </c>
      <c r="H5058" s="114" t="s">
        <v>4647</v>
      </c>
      <c r="I5058" s="114" t="s">
        <v>682</v>
      </c>
      <c r="L5058">
        <v>354899</v>
      </c>
      <c r="M5058" s="114" t="s">
        <v>4351</v>
      </c>
      <c r="N5058" s="114" t="s">
        <v>4785</v>
      </c>
      <c r="V5058" s="114" t="s">
        <v>4326</v>
      </c>
      <c r="W5058">
        <v>354470</v>
      </c>
    </row>
    <row r="5059" spans="7:23" ht="12.75">
      <c r="G5059">
        <v>319671</v>
      </c>
      <c r="H5059" s="114" t="s">
        <v>4682</v>
      </c>
      <c r="I5059" s="114" t="s">
        <v>682</v>
      </c>
      <c r="L5059">
        <v>354901</v>
      </c>
      <c r="M5059" s="114" t="s">
        <v>4461</v>
      </c>
      <c r="N5059" s="114" t="s">
        <v>4785</v>
      </c>
      <c r="V5059" s="114" t="s">
        <v>4327</v>
      </c>
      <c r="W5059">
        <v>354471</v>
      </c>
    </row>
    <row r="5060" spans="7:23" ht="12.75">
      <c r="G5060">
        <v>354346</v>
      </c>
      <c r="H5060" s="114" t="s">
        <v>4242</v>
      </c>
      <c r="I5060" s="114" t="s">
        <v>4785</v>
      </c>
      <c r="L5060">
        <v>354902</v>
      </c>
      <c r="M5060" s="114" t="s">
        <v>4449</v>
      </c>
      <c r="N5060" s="114" t="s">
        <v>4785</v>
      </c>
      <c r="V5060" s="114" t="s">
        <v>5410</v>
      </c>
      <c r="W5060">
        <v>421667</v>
      </c>
    </row>
    <row r="5061" spans="7:23" ht="12.75">
      <c r="G5061">
        <v>354347</v>
      </c>
      <c r="H5061" s="114" t="s">
        <v>4243</v>
      </c>
      <c r="I5061" s="114" t="s">
        <v>4785</v>
      </c>
      <c r="L5061">
        <v>354903</v>
      </c>
      <c r="M5061" s="114" t="s">
        <v>4450</v>
      </c>
      <c r="N5061" s="114" t="s">
        <v>4785</v>
      </c>
      <c r="V5061" s="114" t="s">
        <v>4331</v>
      </c>
      <c r="W5061">
        <v>354475</v>
      </c>
    </row>
    <row r="5062" spans="7:23" ht="12.75">
      <c r="G5062">
        <v>319775</v>
      </c>
      <c r="H5062" s="114" t="s">
        <v>4648</v>
      </c>
      <c r="I5062" s="114" t="s">
        <v>682</v>
      </c>
      <c r="L5062">
        <v>354904</v>
      </c>
      <c r="M5062" s="114" t="s">
        <v>4355</v>
      </c>
      <c r="N5062" s="114" t="s">
        <v>4785</v>
      </c>
      <c r="V5062" s="114" t="s">
        <v>5411</v>
      </c>
      <c r="W5062">
        <v>402667</v>
      </c>
    </row>
    <row r="5063" spans="7:23" ht="12.75">
      <c r="G5063">
        <v>354348</v>
      </c>
      <c r="H5063" s="114" t="s">
        <v>4244</v>
      </c>
      <c r="I5063" s="114" t="s">
        <v>4785</v>
      </c>
      <c r="L5063">
        <v>354905</v>
      </c>
      <c r="M5063" s="114" t="s">
        <v>4356</v>
      </c>
      <c r="N5063" s="114" t="s">
        <v>4785</v>
      </c>
      <c r="V5063" s="114" t="s">
        <v>4333</v>
      </c>
      <c r="W5063">
        <v>354477</v>
      </c>
    </row>
    <row r="5064" spans="7:23" ht="12.75">
      <c r="G5064">
        <v>319771</v>
      </c>
      <c r="H5064" s="114" t="s">
        <v>4683</v>
      </c>
      <c r="I5064" s="114" t="s">
        <v>682</v>
      </c>
      <c r="L5064">
        <v>354906</v>
      </c>
      <c r="M5064" s="114" t="s">
        <v>4357</v>
      </c>
      <c r="N5064" s="114" t="s">
        <v>4785</v>
      </c>
      <c r="V5064" s="114" t="s">
        <v>4334</v>
      </c>
      <c r="W5064">
        <v>354478</v>
      </c>
    </row>
    <row r="5065" spans="7:23" ht="12.75">
      <c r="G5065">
        <v>354349</v>
      </c>
      <c r="H5065" s="114" t="s">
        <v>4759</v>
      </c>
      <c r="I5065" s="114" t="s">
        <v>4785</v>
      </c>
      <c r="L5065">
        <v>354907</v>
      </c>
      <c r="M5065" s="114" t="s">
        <v>4362</v>
      </c>
      <c r="N5065" s="114" t="s">
        <v>4785</v>
      </c>
      <c r="V5065" s="114" t="s">
        <v>4339</v>
      </c>
      <c r="W5065">
        <v>354483</v>
      </c>
    </row>
    <row r="5066" spans="7:23" ht="12.75">
      <c r="G5066">
        <v>319767</v>
      </c>
      <c r="H5066" s="114" t="s">
        <v>4649</v>
      </c>
      <c r="I5066" s="114" t="s">
        <v>682</v>
      </c>
      <c r="L5066">
        <v>354908</v>
      </c>
      <c r="M5066" s="114" t="s">
        <v>4364</v>
      </c>
      <c r="N5066" s="114" t="s">
        <v>4785</v>
      </c>
      <c r="V5066" s="114" t="s">
        <v>4340</v>
      </c>
      <c r="W5066">
        <v>354484</v>
      </c>
    </row>
    <row r="5067" spans="7:23" ht="12.75">
      <c r="G5067">
        <v>404666</v>
      </c>
      <c r="H5067" s="114" t="s">
        <v>5403</v>
      </c>
      <c r="I5067" s="114" t="s">
        <v>4785</v>
      </c>
      <c r="L5067">
        <v>354909</v>
      </c>
      <c r="M5067" s="114" t="s">
        <v>4365</v>
      </c>
      <c r="N5067" s="114" t="s">
        <v>4785</v>
      </c>
      <c r="V5067" s="114" t="s">
        <v>4341</v>
      </c>
      <c r="W5067">
        <v>354485</v>
      </c>
    </row>
    <row r="5068" spans="7:23" ht="12.75">
      <c r="G5068">
        <v>319667</v>
      </c>
      <c r="H5068" s="114" t="s">
        <v>4650</v>
      </c>
      <c r="I5068" s="114" t="s">
        <v>682</v>
      </c>
      <c r="L5068">
        <v>355070</v>
      </c>
      <c r="M5068" s="114" t="s">
        <v>4881</v>
      </c>
      <c r="N5068" s="114" t="s">
        <v>4785</v>
      </c>
      <c r="V5068" s="114" t="s">
        <v>4342</v>
      </c>
      <c r="W5068">
        <v>354486</v>
      </c>
    </row>
    <row r="5069" spans="7:23" ht="12.75">
      <c r="G5069">
        <v>415272</v>
      </c>
      <c r="H5069" s="114" t="s">
        <v>5404</v>
      </c>
      <c r="I5069" s="114" t="s">
        <v>4785</v>
      </c>
      <c r="L5069">
        <v>355073</v>
      </c>
      <c r="M5069" s="114" t="s">
        <v>4387</v>
      </c>
      <c r="N5069" s="114" t="s">
        <v>4785</v>
      </c>
      <c r="V5069" s="114" t="s">
        <v>4343</v>
      </c>
      <c r="W5069">
        <v>354487</v>
      </c>
    </row>
    <row r="5070" spans="7:23" ht="12.75">
      <c r="G5070">
        <v>354350</v>
      </c>
      <c r="H5070" s="114" t="s">
        <v>4245</v>
      </c>
      <c r="I5070" s="114" t="s">
        <v>4785</v>
      </c>
      <c r="L5070">
        <v>355074</v>
      </c>
      <c r="M5070" s="114" t="s">
        <v>4392</v>
      </c>
      <c r="N5070" s="114" t="s">
        <v>4785</v>
      </c>
      <c r="V5070" s="114" t="s">
        <v>4345</v>
      </c>
      <c r="W5070">
        <v>354489</v>
      </c>
    </row>
    <row r="5071" spans="7:23" ht="12.75">
      <c r="G5071">
        <v>354351</v>
      </c>
      <c r="H5071" s="114" t="s">
        <v>4246</v>
      </c>
      <c r="I5071" s="114" t="s">
        <v>4785</v>
      </c>
      <c r="L5071">
        <v>355075</v>
      </c>
      <c r="M5071" s="114" t="s">
        <v>4393</v>
      </c>
      <c r="N5071" s="114" t="s">
        <v>4785</v>
      </c>
      <c r="V5071" s="114" t="s">
        <v>5412</v>
      </c>
      <c r="W5071">
        <v>409296</v>
      </c>
    </row>
    <row r="5072" spans="7:23" ht="12.75">
      <c r="G5072">
        <v>319843</v>
      </c>
      <c r="H5072" s="114" t="s">
        <v>4684</v>
      </c>
      <c r="I5072" s="114" t="s">
        <v>682</v>
      </c>
      <c r="L5072">
        <v>355076</v>
      </c>
      <c r="M5072" s="114" t="s">
        <v>4499</v>
      </c>
      <c r="N5072" s="114" t="s">
        <v>4785</v>
      </c>
      <c r="V5072" s="114" t="s">
        <v>4346</v>
      </c>
      <c r="W5072">
        <v>354490</v>
      </c>
    </row>
    <row r="5073" spans="7:23" ht="12.75">
      <c r="G5073">
        <v>354352</v>
      </c>
      <c r="H5073" s="114" t="s">
        <v>4247</v>
      </c>
      <c r="I5073" s="114" t="s">
        <v>4785</v>
      </c>
      <c r="L5073">
        <v>355077</v>
      </c>
      <c r="M5073" s="114" t="s">
        <v>4335</v>
      </c>
      <c r="N5073" s="114" t="s">
        <v>4785</v>
      </c>
      <c r="V5073" s="114" t="s">
        <v>5413</v>
      </c>
      <c r="W5073">
        <v>409297</v>
      </c>
    </row>
    <row r="5074" spans="7:23" ht="12.75">
      <c r="G5074">
        <v>319839</v>
      </c>
      <c r="H5074" s="114" t="s">
        <v>4651</v>
      </c>
      <c r="I5074" s="114" t="s">
        <v>682</v>
      </c>
      <c r="L5074">
        <v>355078</v>
      </c>
      <c r="M5074" s="114" t="s">
        <v>4336</v>
      </c>
      <c r="N5074" s="114" t="s">
        <v>4785</v>
      </c>
      <c r="V5074" s="114" t="s">
        <v>4349</v>
      </c>
      <c r="W5074">
        <v>354493</v>
      </c>
    </row>
    <row r="5075" spans="7:23" ht="12.75">
      <c r="G5075">
        <v>354353</v>
      </c>
      <c r="H5075" s="114" t="s">
        <v>4865</v>
      </c>
      <c r="I5075" s="114" t="s">
        <v>4785</v>
      </c>
      <c r="L5075">
        <v>355079</v>
      </c>
      <c r="M5075" s="114" t="s">
        <v>4882</v>
      </c>
      <c r="N5075" s="114" t="s">
        <v>4785</v>
      </c>
      <c r="V5075" s="114" t="s">
        <v>4350</v>
      </c>
      <c r="W5075">
        <v>354494</v>
      </c>
    </row>
    <row r="5076" spans="7:23" ht="12.75">
      <c r="G5076">
        <v>319835</v>
      </c>
      <c r="H5076" s="114" t="s">
        <v>4685</v>
      </c>
      <c r="I5076" s="114" t="s">
        <v>682</v>
      </c>
      <c r="L5076">
        <v>355080</v>
      </c>
      <c r="M5076" s="114" t="s">
        <v>4344</v>
      </c>
      <c r="N5076" s="114" t="s">
        <v>4785</v>
      </c>
      <c r="V5076" s="114" t="s">
        <v>4352</v>
      </c>
      <c r="W5076">
        <v>354496</v>
      </c>
    </row>
    <row r="5077" spans="7:23" ht="12.75">
      <c r="G5077">
        <v>319831</v>
      </c>
      <c r="H5077" s="114" t="s">
        <v>4652</v>
      </c>
      <c r="I5077" s="114" t="s">
        <v>682</v>
      </c>
      <c r="L5077">
        <v>355083</v>
      </c>
      <c r="M5077" s="114" t="s">
        <v>4883</v>
      </c>
      <c r="N5077" s="114" t="s">
        <v>4785</v>
      </c>
      <c r="V5077" s="114" t="s">
        <v>4886</v>
      </c>
      <c r="W5077">
        <v>354497</v>
      </c>
    </row>
    <row r="5078" spans="7:23" ht="12.75">
      <c r="G5078">
        <v>319827</v>
      </c>
      <c r="H5078" s="114" t="s">
        <v>4686</v>
      </c>
      <c r="I5078" s="114" t="s">
        <v>682</v>
      </c>
      <c r="L5078">
        <v>355085</v>
      </c>
      <c r="M5078" s="114" t="s">
        <v>4879</v>
      </c>
      <c r="N5078" s="114" t="s">
        <v>4785</v>
      </c>
      <c r="V5078" s="114" t="s">
        <v>4358</v>
      </c>
      <c r="W5078">
        <v>354504</v>
      </c>
    </row>
    <row r="5079" spans="7:23" ht="12.75">
      <c r="G5079">
        <v>354356</v>
      </c>
      <c r="H5079" s="114" t="s">
        <v>4249</v>
      </c>
      <c r="I5079" s="114" t="s">
        <v>4785</v>
      </c>
      <c r="L5079">
        <v>355087</v>
      </c>
      <c r="M5079" s="114" t="s">
        <v>4862</v>
      </c>
      <c r="N5079" s="114" t="s">
        <v>4785</v>
      </c>
      <c r="V5079" s="114" t="s">
        <v>4359</v>
      </c>
      <c r="W5079">
        <v>354505</v>
      </c>
    </row>
    <row r="5080" spans="7:23" ht="12.75">
      <c r="G5080">
        <v>319823</v>
      </c>
      <c r="H5080" s="114" t="s">
        <v>4653</v>
      </c>
      <c r="I5080" s="114" t="s">
        <v>682</v>
      </c>
      <c r="L5080">
        <v>355101</v>
      </c>
      <c r="M5080" s="114" t="s">
        <v>4889</v>
      </c>
      <c r="N5080" s="114" t="s">
        <v>4785</v>
      </c>
      <c r="V5080" s="114" t="s">
        <v>4360</v>
      </c>
      <c r="W5080">
        <v>354506</v>
      </c>
    </row>
    <row r="5081" spans="7:23" ht="12.75">
      <c r="G5081">
        <v>354357</v>
      </c>
      <c r="H5081" s="114" t="s">
        <v>4250</v>
      </c>
      <c r="I5081" s="114" t="s">
        <v>4785</v>
      </c>
      <c r="L5081">
        <v>355103</v>
      </c>
      <c r="M5081" s="114" t="s">
        <v>4376</v>
      </c>
      <c r="N5081" s="114" t="s">
        <v>4785</v>
      </c>
      <c r="V5081" s="114" t="s">
        <v>4361</v>
      </c>
      <c r="W5081">
        <v>354507</v>
      </c>
    </row>
    <row r="5082" spans="7:23" ht="12.75">
      <c r="G5082">
        <v>319819</v>
      </c>
      <c r="H5082" s="114" t="s">
        <v>4687</v>
      </c>
      <c r="I5082" s="114" t="s">
        <v>682</v>
      </c>
      <c r="L5082">
        <v>355104</v>
      </c>
      <c r="M5082" s="114" t="s">
        <v>4377</v>
      </c>
      <c r="N5082" s="114" t="s">
        <v>4785</v>
      </c>
      <c r="V5082" s="114" t="s">
        <v>5414</v>
      </c>
      <c r="W5082">
        <v>420272</v>
      </c>
    </row>
    <row r="5083" spans="7:23" ht="12.75">
      <c r="G5083">
        <v>354358</v>
      </c>
      <c r="H5083" s="114" t="s">
        <v>4251</v>
      </c>
      <c r="I5083" s="114" t="s">
        <v>4785</v>
      </c>
      <c r="L5083">
        <v>355105</v>
      </c>
      <c r="M5083" s="114" t="s">
        <v>4378</v>
      </c>
      <c r="N5083" s="114" t="s">
        <v>4785</v>
      </c>
      <c r="V5083" s="114" t="s">
        <v>4363</v>
      </c>
      <c r="W5083">
        <v>354509</v>
      </c>
    </row>
    <row r="5084" spans="7:23" ht="12.75">
      <c r="G5084">
        <v>319815</v>
      </c>
      <c r="H5084" s="114" t="s">
        <v>4654</v>
      </c>
      <c r="I5084" s="114" t="s">
        <v>682</v>
      </c>
      <c r="L5084">
        <v>355106</v>
      </c>
      <c r="M5084" s="114" t="s">
        <v>4388</v>
      </c>
      <c r="N5084" s="114" t="s">
        <v>4785</v>
      </c>
      <c r="V5084" s="114" t="s">
        <v>4857</v>
      </c>
      <c r="W5084">
        <v>354512</v>
      </c>
    </row>
    <row r="5085" spans="7:23" ht="12.75">
      <c r="G5085">
        <v>354359</v>
      </c>
      <c r="H5085" s="114" t="s">
        <v>4252</v>
      </c>
      <c r="I5085" s="114" t="s">
        <v>4785</v>
      </c>
      <c r="L5085">
        <v>355107</v>
      </c>
      <c r="M5085" s="114" t="s">
        <v>4330</v>
      </c>
      <c r="N5085" s="114" t="s">
        <v>4785</v>
      </c>
      <c r="V5085" s="114" t="s">
        <v>5415</v>
      </c>
      <c r="W5085">
        <v>354513</v>
      </c>
    </row>
    <row r="5086" spans="7:23" ht="12.75">
      <c r="G5086">
        <v>319811</v>
      </c>
      <c r="H5086" s="114" t="s">
        <v>4688</v>
      </c>
      <c r="I5086" s="114" t="s">
        <v>682</v>
      </c>
      <c r="L5086">
        <v>355108</v>
      </c>
      <c r="M5086" s="114" t="s">
        <v>4347</v>
      </c>
      <c r="N5086" s="114" t="s">
        <v>4785</v>
      </c>
      <c r="V5086" s="114" t="s">
        <v>5416</v>
      </c>
      <c r="W5086">
        <v>354514</v>
      </c>
    </row>
    <row r="5087" spans="7:23" ht="12.75">
      <c r="G5087">
        <v>354360</v>
      </c>
      <c r="H5087" s="114" t="s">
        <v>4253</v>
      </c>
      <c r="I5087" s="114" t="s">
        <v>4785</v>
      </c>
      <c r="L5087">
        <v>355277</v>
      </c>
      <c r="M5087" s="114" t="s">
        <v>4892</v>
      </c>
      <c r="N5087" s="114" t="s">
        <v>4785</v>
      </c>
      <c r="V5087" s="114" t="s">
        <v>4760</v>
      </c>
      <c r="W5087">
        <v>354515</v>
      </c>
    </row>
    <row r="5088" spans="7:23" ht="12.75">
      <c r="G5088">
        <v>319807</v>
      </c>
      <c r="H5088" s="114" t="s">
        <v>4655</v>
      </c>
      <c r="I5088" s="114" t="s">
        <v>682</v>
      </c>
      <c r="L5088">
        <v>355280</v>
      </c>
      <c r="M5088" s="114" t="s">
        <v>4533</v>
      </c>
      <c r="N5088" s="114" t="s">
        <v>4785</v>
      </c>
      <c r="V5088" s="114" t="s">
        <v>4366</v>
      </c>
      <c r="W5088">
        <v>354516</v>
      </c>
    </row>
    <row r="5089" spans="7:23" ht="12.75">
      <c r="G5089">
        <v>354361</v>
      </c>
      <c r="H5089" s="114" t="s">
        <v>4254</v>
      </c>
      <c r="I5089" s="114" t="s">
        <v>4785</v>
      </c>
      <c r="L5089">
        <v>355282</v>
      </c>
      <c r="M5089" s="114" t="s">
        <v>4893</v>
      </c>
      <c r="N5089" s="114" t="s">
        <v>4785</v>
      </c>
      <c r="V5089" s="114" t="s">
        <v>5417</v>
      </c>
      <c r="W5089">
        <v>404271</v>
      </c>
    </row>
    <row r="5090" spans="7:23" ht="12.75">
      <c r="G5090">
        <v>319803</v>
      </c>
      <c r="H5090" s="114" t="s">
        <v>4689</v>
      </c>
      <c r="I5090" s="114" t="s">
        <v>682</v>
      </c>
      <c r="L5090">
        <v>355284</v>
      </c>
      <c r="M5090" s="114" t="s">
        <v>4487</v>
      </c>
      <c r="N5090" s="114" t="s">
        <v>4785</v>
      </c>
      <c r="V5090" s="114" t="s">
        <v>5418</v>
      </c>
      <c r="W5090">
        <v>404272</v>
      </c>
    </row>
    <row r="5091" spans="7:23" ht="12.75">
      <c r="G5091">
        <v>354362</v>
      </c>
      <c r="H5091" s="114" t="s">
        <v>4255</v>
      </c>
      <c r="I5091" s="114" t="s">
        <v>4785</v>
      </c>
      <c r="L5091">
        <v>355289</v>
      </c>
      <c r="M5091" s="114" t="s">
        <v>4894</v>
      </c>
      <c r="N5091" s="114" t="s">
        <v>4785</v>
      </c>
      <c r="V5091" s="114" t="s">
        <v>4367</v>
      </c>
      <c r="W5091">
        <v>354517</v>
      </c>
    </row>
    <row r="5092" spans="7:23" ht="12.75">
      <c r="G5092">
        <v>319799</v>
      </c>
      <c r="H5092" s="114" t="s">
        <v>4656</v>
      </c>
      <c r="I5092" s="114" t="s">
        <v>682</v>
      </c>
      <c r="L5092">
        <v>355291</v>
      </c>
      <c r="M5092" s="114" t="s">
        <v>4534</v>
      </c>
      <c r="N5092" s="114" t="s">
        <v>4785</v>
      </c>
      <c r="V5092" s="114" t="s">
        <v>4368</v>
      </c>
      <c r="W5092">
        <v>354518</v>
      </c>
    </row>
    <row r="5093" spans="7:23" ht="12.75">
      <c r="G5093">
        <v>319795</v>
      </c>
      <c r="H5093" s="114" t="s">
        <v>4690</v>
      </c>
      <c r="I5093" s="114" t="s">
        <v>682</v>
      </c>
      <c r="L5093">
        <v>355296</v>
      </c>
      <c r="M5093" s="114" t="s">
        <v>4895</v>
      </c>
      <c r="N5093" s="114" t="s">
        <v>4785</v>
      </c>
      <c r="V5093" s="114" t="s">
        <v>4369</v>
      </c>
      <c r="W5093">
        <v>354519</v>
      </c>
    </row>
    <row r="5094" spans="7:23" ht="12.75">
      <c r="G5094">
        <v>354363</v>
      </c>
      <c r="H5094" s="114" t="s">
        <v>4256</v>
      </c>
      <c r="I5094" s="114" t="s">
        <v>4785</v>
      </c>
      <c r="L5094">
        <v>355304</v>
      </c>
      <c r="M5094" s="114" t="s">
        <v>4914</v>
      </c>
      <c r="N5094" s="114" t="s">
        <v>4785</v>
      </c>
      <c r="V5094" s="114" t="s">
        <v>4370</v>
      </c>
      <c r="W5094">
        <v>354520</v>
      </c>
    </row>
    <row r="5095" spans="7:23" ht="12.75">
      <c r="G5095">
        <v>319791</v>
      </c>
      <c r="H5095" s="114" t="s">
        <v>4657</v>
      </c>
      <c r="I5095" s="114" t="s">
        <v>682</v>
      </c>
      <c r="L5095">
        <v>355306</v>
      </c>
      <c r="M5095" s="114" t="s">
        <v>776</v>
      </c>
      <c r="N5095" s="114" t="s">
        <v>4785</v>
      </c>
      <c r="V5095" s="114" t="s">
        <v>4371</v>
      </c>
      <c r="W5095">
        <v>354521</v>
      </c>
    </row>
    <row r="5096" spans="7:23" ht="12.75">
      <c r="G5096">
        <v>354364</v>
      </c>
      <c r="H5096" s="114" t="s">
        <v>4866</v>
      </c>
      <c r="I5096" s="114" t="s">
        <v>4785</v>
      </c>
      <c r="L5096">
        <v>355307</v>
      </c>
      <c r="M5096" s="114" t="s">
        <v>794</v>
      </c>
      <c r="N5096" s="114" t="s">
        <v>4785</v>
      </c>
      <c r="V5096" s="114" t="s">
        <v>4372</v>
      </c>
      <c r="W5096">
        <v>354522</v>
      </c>
    </row>
    <row r="5097" spans="7:23" ht="12.75">
      <c r="G5097">
        <v>319283</v>
      </c>
      <c r="H5097" s="114" t="s">
        <v>4658</v>
      </c>
      <c r="I5097" s="114" t="s">
        <v>682</v>
      </c>
      <c r="L5097">
        <v>355308</v>
      </c>
      <c r="M5097" s="114" t="s">
        <v>4910</v>
      </c>
      <c r="N5097" s="114" t="s">
        <v>4785</v>
      </c>
      <c r="V5097" s="114" t="s">
        <v>4761</v>
      </c>
      <c r="W5097">
        <v>354523</v>
      </c>
    </row>
    <row r="5098" spans="7:23" ht="12.75">
      <c r="G5098">
        <v>354367</v>
      </c>
      <c r="H5098" s="114" t="s">
        <v>4258</v>
      </c>
      <c r="I5098" s="114" t="s">
        <v>4785</v>
      </c>
      <c r="L5098">
        <v>355309</v>
      </c>
      <c r="M5098" s="114" t="s">
        <v>4911</v>
      </c>
      <c r="N5098" s="114" t="s">
        <v>4785</v>
      </c>
      <c r="V5098" s="114" t="s">
        <v>4373</v>
      </c>
      <c r="W5098">
        <v>354524</v>
      </c>
    </row>
    <row r="5099" spans="7:23" ht="12.75">
      <c r="G5099">
        <v>319783</v>
      </c>
      <c r="H5099" s="114" t="s">
        <v>4659</v>
      </c>
      <c r="I5099" s="114" t="s">
        <v>682</v>
      </c>
      <c r="L5099">
        <v>355310</v>
      </c>
      <c r="M5099" s="114" t="s">
        <v>4912</v>
      </c>
      <c r="N5099" s="114" t="s">
        <v>4785</v>
      </c>
      <c r="V5099" s="114" t="s">
        <v>4374</v>
      </c>
      <c r="W5099">
        <v>354525</v>
      </c>
    </row>
    <row r="5100" spans="7:23" ht="12.75">
      <c r="G5100">
        <v>354368</v>
      </c>
      <c r="H5100" s="114" t="s">
        <v>4867</v>
      </c>
      <c r="I5100" s="114" t="s">
        <v>4785</v>
      </c>
      <c r="L5100">
        <v>355318</v>
      </c>
      <c r="M5100" s="114" t="s">
        <v>4916</v>
      </c>
      <c r="N5100" s="114" t="s">
        <v>4785</v>
      </c>
      <c r="V5100" s="114" t="s">
        <v>4375</v>
      </c>
      <c r="W5100">
        <v>354526</v>
      </c>
    </row>
    <row r="5101" spans="7:23" ht="12.75">
      <c r="G5101">
        <v>354371</v>
      </c>
      <c r="H5101" s="114" t="s">
        <v>4260</v>
      </c>
      <c r="I5101" s="114" t="s">
        <v>4785</v>
      </c>
      <c r="L5101">
        <v>355466</v>
      </c>
      <c r="M5101" s="114" t="s">
        <v>4379</v>
      </c>
      <c r="N5101" s="114" t="s">
        <v>4785</v>
      </c>
      <c r="V5101" s="114" t="s">
        <v>4762</v>
      </c>
      <c r="W5101">
        <v>354530</v>
      </c>
    </row>
    <row r="5102" spans="7:23" ht="12.75">
      <c r="G5102">
        <v>354372</v>
      </c>
      <c r="H5102" s="114" t="s">
        <v>4868</v>
      </c>
      <c r="I5102" s="114" t="s">
        <v>4785</v>
      </c>
      <c r="L5102">
        <v>355467</v>
      </c>
      <c r="M5102" s="114" t="s">
        <v>4380</v>
      </c>
      <c r="N5102" s="114" t="s">
        <v>4785</v>
      </c>
      <c r="V5102" s="114" t="s">
        <v>4381</v>
      </c>
      <c r="W5102">
        <v>354533</v>
      </c>
    </row>
    <row r="5103" spans="7:23" ht="12.75">
      <c r="G5103">
        <v>354376</v>
      </c>
      <c r="H5103" s="114" t="s">
        <v>4262</v>
      </c>
      <c r="I5103" s="114" t="s">
        <v>4785</v>
      </c>
      <c r="L5103">
        <v>355469</v>
      </c>
      <c r="M5103" s="114" t="s">
        <v>4382</v>
      </c>
      <c r="N5103" s="114" t="s">
        <v>4785</v>
      </c>
      <c r="V5103" s="114" t="s">
        <v>4383</v>
      </c>
      <c r="W5103">
        <v>354535</v>
      </c>
    </row>
    <row r="5104" spans="7:23" ht="12.75">
      <c r="G5104">
        <v>418871</v>
      </c>
      <c r="H5104" s="114" t="s">
        <v>5405</v>
      </c>
      <c r="I5104" s="114" t="s">
        <v>4785</v>
      </c>
      <c r="L5104">
        <v>355470</v>
      </c>
      <c r="M5104" s="114" t="s">
        <v>4384</v>
      </c>
      <c r="N5104" s="114" t="s">
        <v>4785</v>
      </c>
      <c r="V5104" s="114" t="s">
        <v>4389</v>
      </c>
      <c r="W5104">
        <v>354541</v>
      </c>
    </row>
    <row r="5105" spans="7:23" ht="12.75">
      <c r="G5105">
        <v>354379</v>
      </c>
      <c r="H5105" s="114" t="s">
        <v>4265</v>
      </c>
      <c r="I5105" s="114" t="s">
        <v>4785</v>
      </c>
      <c r="L5105">
        <v>355471</v>
      </c>
      <c r="M5105" s="114" t="s">
        <v>4385</v>
      </c>
      <c r="N5105" s="114" t="s">
        <v>4785</v>
      </c>
      <c r="V5105" s="114" t="s">
        <v>4763</v>
      </c>
      <c r="W5105">
        <v>354543</v>
      </c>
    </row>
    <row r="5106" spans="7:23" ht="12.75">
      <c r="G5106">
        <v>354380</v>
      </c>
      <c r="H5106" s="114" t="s">
        <v>4869</v>
      </c>
      <c r="I5106" s="114" t="s">
        <v>4785</v>
      </c>
      <c r="L5106">
        <v>355472</v>
      </c>
      <c r="M5106" s="114" t="s">
        <v>4386</v>
      </c>
      <c r="N5106" s="114" t="s">
        <v>4785</v>
      </c>
      <c r="V5106" s="114" t="s">
        <v>4390</v>
      </c>
      <c r="W5106">
        <v>354545</v>
      </c>
    </row>
    <row r="5107" spans="7:23" ht="12.75">
      <c r="G5107">
        <v>354381</v>
      </c>
      <c r="H5107" s="114" t="s">
        <v>4267</v>
      </c>
      <c r="I5107" s="114" t="s">
        <v>4785</v>
      </c>
      <c r="L5107">
        <v>355473</v>
      </c>
      <c r="M5107" s="114" t="s">
        <v>4397</v>
      </c>
      <c r="N5107" s="114" t="s">
        <v>4785</v>
      </c>
      <c r="V5107" s="114" t="s">
        <v>5419</v>
      </c>
      <c r="W5107">
        <v>401478</v>
      </c>
    </row>
    <row r="5108" spans="7:23" ht="12.75">
      <c r="G5108">
        <v>354382</v>
      </c>
      <c r="H5108" s="114" t="s">
        <v>4268</v>
      </c>
      <c r="I5108" s="114" t="s">
        <v>4785</v>
      </c>
      <c r="L5108">
        <v>355474</v>
      </c>
      <c r="M5108" s="114" t="s">
        <v>4398</v>
      </c>
      <c r="N5108" s="114" t="s">
        <v>4785</v>
      </c>
      <c r="V5108" s="114" t="s">
        <v>5420</v>
      </c>
      <c r="W5108">
        <v>401479</v>
      </c>
    </row>
    <row r="5109" spans="7:23" ht="12.75">
      <c r="G5109">
        <v>354385</v>
      </c>
      <c r="H5109" s="114" t="s">
        <v>4870</v>
      </c>
      <c r="I5109" s="114" t="s">
        <v>4785</v>
      </c>
      <c r="L5109">
        <v>355475</v>
      </c>
      <c r="M5109" s="114" t="s">
        <v>4403</v>
      </c>
      <c r="N5109" s="114" t="s">
        <v>4785</v>
      </c>
      <c r="V5109" s="114" t="s">
        <v>5421</v>
      </c>
      <c r="W5109">
        <v>354546</v>
      </c>
    </row>
    <row r="5110" spans="7:23" ht="12.75">
      <c r="G5110">
        <v>354389</v>
      </c>
      <c r="H5110" s="114" t="s">
        <v>4271</v>
      </c>
      <c r="I5110" s="114" t="s">
        <v>4785</v>
      </c>
      <c r="L5110">
        <v>355476</v>
      </c>
      <c r="M5110" s="114" t="s">
        <v>4404</v>
      </c>
      <c r="N5110" s="114" t="s">
        <v>4785</v>
      </c>
      <c r="V5110" s="114" t="s">
        <v>5422</v>
      </c>
      <c r="W5110">
        <v>403668</v>
      </c>
    </row>
    <row r="5111" spans="7:23" ht="12.75">
      <c r="G5111">
        <v>354392</v>
      </c>
      <c r="H5111" s="114" t="s">
        <v>4274</v>
      </c>
      <c r="I5111" s="114" t="s">
        <v>4785</v>
      </c>
      <c r="L5111">
        <v>355666</v>
      </c>
      <c r="M5111" s="114" t="s">
        <v>4859</v>
      </c>
      <c r="N5111" s="114" t="s">
        <v>678</v>
      </c>
      <c r="V5111" s="114" t="s">
        <v>4391</v>
      </c>
      <c r="W5111">
        <v>354547</v>
      </c>
    </row>
    <row r="5112" spans="7:23" ht="12.75">
      <c r="G5112">
        <v>354395</v>
      </c>
      <c r="H5112" s="114" t="s">
        <v>4871</v>
      </c>
      <c r="I5112" s="114" t="s">
        <v>4785</v>
      </c>
      <c r="L5112">
        <v>355667</v>
      </c>
      <c r="M5112" s="114" t="s">
        <v>4859</v>
      </c>
      <c r="N5112" s="114" t="s">
        <v>4785</v>
      </c>
      <c r="V5112" s="114" t="s">
        <v>5423</v>
      </c>
      <c r="W5112">
        <v>417467</v>
      </c>
    </row>
    <row r="5113" spans="7:23" ht="12.75">
      <c r="G5113">
        <v>354399</v>
      </c>
      <c r="H5113" s="114" t="s">
        <v>4277</v>
      </c>
      <c r="I5113" s="114" t="s">
        <v>4785</v>
      </c>
      <c r="L5113">
        <v>355866</v>
      </c>
      <c r="M5113" s="114" t="s">
        <v>4786</v>
      </c>
      <c r="V5113" s="114" t="s">
        <v>4394</v>
      </c>
      <c r="W5113">
        <v>354550</v>
      </c>
    </row>
    <row r="5114" spans="7:23" ht="12.75">
      <c r="G5114">
        <v>354400</v>
      </c>
      <c r="H5114" s="114" t="s">
        <v>4278</v>
      </c>
      <c r="I5114" s="114" t="s">
        <v>4785</v>
      </c>
      <c r="L5114">
        <v>355869</v>
      </c>
      <c r="M5114" s="114" t="s">
        <v>2138</v>
      </c>
      <c r="N5114" s="114" t="s">
        <v>4786</v>
      </c>
      <c r="V5114" s="114" t="s">
        <v>4395</v>
      </c>
      <c r="W5114">
        <v>354551</v>
      </c>
    </row>
    <row r="5115" spans="7:23" ht="12.75">
      <c r="G5115">
        <v>354401</v>
      </c>
      <c r="H5115" s="114" t="s">
        <v>4279</v>
      </c>
      <c r="I5115" s="114" t="s">
        <v>4785</v>
      </c>
      <c r="L5115">
        <v>355870</v>
      </c>
      <c r="M5115" s="114" t="s">
        <v>2139</v>
      </c>
      <c r="N5115" s="114" t="s">
        <v>4786</v>
      </c>
      <c r="V5115" s="114" t="s">
        <v>4396</v>
      </c>
      <c r="W5115">
        <v>354552</v>
      </c>
    </row>
    <row r="5116" spans="7:23" ht="12.75">
      <c r="G5116">
        <v>354403</v>
      </c>
      <c r="H5116" s="114" t="s">
        <v>4872</v>
      </c>
      <c r="I5116" s="114" t="s">
        <v>4785</v>
      </c>
      <c r="L5116">
        <v>355871</v>
      </c>
      <c r="M5116" s="114" t="s">
        <v>4571</v>
      </c>
      <c r="N5116" s="114" t="s">
        <v>4786</v>
      </c>
      <c r="V5116" s="114" t="s">
        <v>5424</v>
      </c>
      <c r="W5116">
        <v>363866</v>
      </c>
    </row>
    <row r="5117" spans="7:23" ht="12.75">
      <c r="G5117">
        <v>354407</v>
      </c>
      <c r="H5117" s="114" t="s">
        <v>4281</v>
      </c>
      <c r="I5117" s="114" t="s">
        <v>4785</v>
      </c>
      <c r="L5117">
        <v>355876</v>
      </c>
      <c r="M5117" s="114" t="s">
        <v>4572</v>
      </c>
      <c r="N5117" s="114" t="s">
        <v>4786</v>
      </c>
      <c r="V5117" s="114" t="s">
        <v>4764</v>
      </c>
      <c r="W5117">
        <v>354555</v>
      </c>
    </row>
    <row r="5118" spans="7:23" ht="12.75">
      <c r="G5118">
        <v>354408</v>
      </c>
      <c r="H5118" s="114" t="s">
        <v>4282</v>
      </c>
      <c r="I5118" s="114" t="s">
        <v>4785</v>
      </c>
      <c r="L5118">
        <v>355877</v>
      </c>
      <c r="M5118" s="114" t="s">
        <v>4573</v>
      </c>
      <c r="N5118" s="114" t="s">
        <v>4786</v>
      </c>
      <c r="V5118" s="114" t="s">
        <v>4399</v>
      </c>
      <c r="W5118">
        <v>354556</v>
      </c>
    </row>
    <row r="5119" spans="7:23" ht="12.75">
      <c r="G5119">
        <v>354410</v>
      </c>
      <c r="H5119" s="114" t="s">
        <v>4873</v>
      </c>
      <c r="I5119" s="114" t="s">
        <v>4785</v>
      </c>
      <c r="L5119">
        <v>355878</v>
      </c>
      <c r="M5119" s="114" t="s">
        <v>4574</v>
      </c>
      <c r="N5119" s="114" t="s">
        <v>4786</v>
      </c>
      <c r="V5119" s="114" t="s">
        <v>4858</v>
      </c>
      <c r="W5119">
        <v>354557</v>
      </c>
    </row>
    <row r="5120" spans="7:23" ht="12.75">
      <c r="G5120">
        <v>354413</v>
      </c>
      <c r="H5120" s="114" t="s">
        <v>4284</v>
      </c>
      <c r="I5120" s="114" t="s">
        <v>4785</v>
      </c>
      <c r="L5120">
        <v>355879</v>
      </c>
      <c r="M5120" s="114" t="s">
        <v>4575</v>
      </c>
      <c r="N5120" s="114" t="s">
        <v>4786</v>
      </c>
      <c r="V5120" s="114" t="s">
        <v>4400</v>
      </c>
      <c r="W5120">
        <v>354558</v>
      </c>
    </row>
    <row r="5121" spans="7:23" ht="12.75">
      <c r="G5121">
        <v>354414</v>
      </c>
      <c r="H5121" s="114" t="s">
        <v>4874</v>
      </c>
      <c r="I5121" s="114" t="s">
        <v>4785</v>
      </c>
      <c r="L5121">
        <v>355880</v>
      </c>
      <c r="M5121" s="114" t="s">
        <v>4576</v>
      </c>
      <c r="N5121" s="114" t="s">
        <v>4786</v>
      </c>
      <c r="V5121" s="114" t="s">
        <v>5425</v>
      </c>
      <c r="W5121">
        <v>363867</v>
      </c>
    </row>
    <row r="5122" spans="7:23" ht="12.75">
      <c r="G5122">
        <v>354417</v>
      </c>
      <c r="H5122" s="114" t="s">
        <v>4286</v>
      </c>
      <c r="I5122" s="114" t="s">
        <v>4785</v>
      </c>
      <c r="L5122">
        <v>355881</v>
      </c>
      <c r="M5122" s="114" t="s">
        <v>4577</v>
      </c>
      <c r="N5122" s="114" t="s">
        <v>4786</v>
      </c>
      <c r="V5122" s="114" t="s">
        <v>5426</v>
      </c>
      <c r="W5122">
        <v>417067</v>
      </c>
    </row>
    <row r="5123" spans="7:23" ht="12.75">
      <c r="G5123">
        <v>354418</v>
      </c>
      <c r="H5123" s="114" t="s">
        <v>4875</v>
      </c>
      <c r="I5123" s="114" t="s">
        <v>4785</v>
      </c>
      <c r="L5123">
        <v>355887</v>
      </c>
      <c r="M5123" s="114" t="s">
        <v>4579</v>
      </c>
      <c r="N5123" s="114" t="s">
        <v>4786</v>
      </c>
      <c r="V5123" s="114" t="s">
        <v>4401</v>
      </c>
      <c r="W5123">
        <v>354559</v>
      </c>
    </row>
    <row r="5124" spans="7:23" ht="12.75">
      <c r="G5124">
        <v>354422</v>
      </c>
      <c r="H5124" s="114" t="s">
        <v>4288</v>
      </c>
      <c r="I5124" s="114" t="s">
        <v>4785</v>
      </c>
      <c r="L5124">
        <v>355888</v>
      </c>
      <c r="M5124" s="114" t="s">
        <v>4580</v>
      </c>
      <c r="N5124" s="114" t="s">
        <v>4786</v>
      </c>
      <c r="V5124" s="114" t="s">
        <v>4402</v>
      </c>
      <c r="W5124">
        <v>354560</v>
      </c>
    </row>
    <row r="5125" spans="7:23" ht="12.75">
      <c r="G5125">
        <v>354423</v>
      </c>
      <c r="H5125" s="114" t="s">
        <v>4289</v>
      </c>
      <c r="I5125" s="114" t="s">
        <v>4785</v>
      </c>
      <c r="L5125">
        <v>355889</v>
      </c>
      <c r="M5125" s="114" t="s">
        <v>4581</v>
      </c>
      <c r="N5125" s="114" t="s">
        <v>4786</v>
      </c>
      <c r="V5125" s="114" t="s">
        <v>4405</v>
      </c>
      <c r="W5125">
        <v>354563</v>
      </c>
    </row>
    <row r="5126" spans="7:23" ht="12.75">
      <c r="G5126">
        <v>354425</v>
      </c>
      <c r="H5126" s="114" t="s">
        <v>4876</v>
      </c>
      <c r="I5126" s="114" t="s">
        <v>4785</v>
      </c>
      <c r="L5126">
        <v>355890</v>
      </c>
      <c r="M5126" s="114" t="s">
        <v>4582</v>
      </c>
      <c r="N5126" s="114" t="s">
        <v>4786</v>
      </c>
      <c r="V5126" s="114" t="s">
        <v>5427</v>
      </c>
      <c r="W5126">
        <v>420088</v>
      </c>
    </row>
    <row r="5127" spans="7:23" ht="12.75">
      <c r="G5127">
        <v>354429</v>
      </c>
      <c r="H5127" s="114" t="s">
        <v>4291</v>
      </c>
      <c r="I5127" s="114" t="s">
        <v>4785</v>
      </c>
      <c r="L5127">
        <v>355891</v>
      </c>
      <c r="M5127" s="114" t="s">
        <v>4583</v>
      </c>
      <c r="N5127" s="114" t="s">
        <v>4786</v>
      </c>
      <c r="V5127" s="114" t="s">
        <v>4406</v>
      </c>
      <c r="W5127">
        <v>354564</v>
      </c>
    </row>
    <row r="5128" spans="7:23" ht="12.75">
      <c r="G5128">
        <v>354430</v>
      </c>
      <c r="H5128" s="114" t="s">
        <v>4292</v>
      </c>
      <c r="I5128" s="114" t="s">
        <v>4785</v>
      </c>
      <c r="L5128">
        <v>355892</v>
      </c>
      <c r="M5128" s="114" t="s">
        <v>4584</v>
      </c>
      <c r="N5128" s="114" t="s">
        <v>4786</v>
      </c>
      <c r="V5128" s="114" t="s">
        <v>4407</v>
      </c>
      <c r="W5128">
        <v>354565</v>
      </c>
    </row>
    <row r="5129" spans="7:23" ht="12.75">
      <c r="G5129">
        <v>354432</v>
      </c>
      <c r="H5129" s="114" t="s">
        <v>4877</v>
      </c>
      <c r="I5129" s="114" t="s">
        <v>4785</v>
      </c>
      <c r="L5129">
        <v>355893</v>
      </c>
      <c r="M5129" s="114" t="s">
        <v>4585</v>
      </c>
      <c r="N5129" s="114" t="s">
        <v>4786</v>
      </c>
      <c r="V5129" s="114" t="s">
        <v>5428</v>
      </c>
      <c r="W5129">
        <v>400267</v>
      </c>
    </row>
    <row r="5130" spans="7:23" ht="12.75">
      <c r="G5130">
        <v>354457</v>
      </c>
      <c r="H5130" s="114" t="s">
        <v>4314</v>
      </c>
      <c r="I5130" s="114" t="s">
        <v>4785</v>
      </c>
      <c r="L5130">
        <v>355894</v>
      </c>
      <c r="M5130" s="114" t="s">
        <v>4586</v>
      </c>
      <c r="N5130" s="114" t="s">
        <v>4786</v>
      </c>
      <c r="V5130" s="114" t="s">
        <v>4408</v>
      </c>
      <c r="W5130">
        <v>354566</v>
      </c>
    </row>
    <row r="5131" spans="7:23" ht="12.75">
      <c r="G5131">
        <v>354894</v>
      </c>
      <c r="H5131" s="114" t="s">
        <v>4322</v>
      </c>
      <c r="I5131" s="114" t="s">
        <v>4785</v>
      </c>
      <c r="L5131">
        <v>355895</v>
      </c>
      <c r="M5131" s="114" t="s">
        <v>4587</v>
      </c>
      <c r="N5131" s="114" t="s">
        <v>4786</v>
      </c>
      <c r="V5131" s="114" t="s">
        <v>5429</v>
      </c>
      <c r="W5131">
        <v>354567</v>
      </c>
    </row>
    <row r="5132" spans="7:23" ht="12.75">
      <c r="G5132">
        <v>354467</v>
      </c>
      <c r="H5132" s="114" t="s">
        <v>4323</v>
      </c>
      <c r="I5132" s="114" t="s">
        <v>4785</v>
      </c>
      <c r="L5132">
        <v>355896</v>
      </c>
      <c r="M5132" s="114" t="s">
        <v>4588</v>
      </c>
      <c r="N5132" s="114" t="s">
        <v>4786</v>
      </c>
      <c r="V5132" s="114" t="s">
        <v>4765</v>
      </c>
      <c r="W5132">
        <v>354568</v>
      </c>
    </row>
    <row r="5133" spans="7:23" ht="12.75">
      <c r="G5133">
        <v>354895</v>
      </c>
      <c r="H5133" s="114" t="s">
        <v>4329</v>
      </c>
      <c r="I5133" s="114" t="s">
        <v>4785</v>
      </c>
      <c r="L5133">
        <v>355897</v>
      </c>
      <c r="M5133" s="114" t="s">
        <v>4589</v>
      </c>
      <c r="N5133" s="114" t="s">
        <v>4786</v>
      </c>
      <c r="V5133" s="114" t="s">
        <v>4409</v>
      </c>
      <c r="W5133">
        <v>354569</v>
      </c>
    </row>
    <row r="5134" spans="7:23" ht="12.75">
      <c r="G5134">
        <v>354896</v>
      </c>
      <c r="H5134" s="114" t="s">
        <v>4878</v>
      </c>
      <c r="I5134" s="114" t="s">
        <v>4785</v>
      </c>
      <c r="L5134">
        <v>355898</v>
      </c>
      <c r="M5134" s="114" t="s">
        <v>4590</v>
      </c>
      <c r="N5134" s="114" t="s">
        <v>4786</v>
      </c>
      <c r="V5134" s="114" t="s">
        <v>5430</v>
      </c>
      <c r="W5134">
        <v>404273</v>
      </c>
    </row>
    <row r="5135" spans="7:23" ht="12.75">
      <c r="G5135">
        <v>354897</v>
      </c>
      <c r="H5135" s="114" t="s">
        <v>4338</v>
      </c>
      <c r="I5135" s="114" t="s">
        <v>4785</v>
      </c>
      <c r="L5135">
        <v>355899</v>
      </c>
      <c r="M5135" s="114" t="s">
        <v>4591</v>
      </c>
      <c r="N5135" s="114" t="s">
        <v>4786</v>
      </c>
      <c r="V5135" s="114" t="s">
        <v>4410</v>
      </c>
      <c r="W5135">
        <v>354570</v>
      </c>
    </row>
    <row r="5136" spans="7:23" ht="12.75">
      <c r="G5136">
        <v>355085</v>
      </c>
      <c r="H5136" s="114" t="s">
        <v>4879</v>
      </c>
      <c r="I5136" s="114" t="s">
        <v>4785</v>
      </c>
      <c r="L5136">
        <v>355900</v>
      </c>
      <c r="M5136" s="114" t="s">
        <v>4592</v>
      </c>
      <c r="N5136" s="114" t="s">
        <v>4786</v>
      </c>
      <c r="V5136" s="114" t="s">
        <v>4411</v>
      </c>
      <c r="W5136">
        <v>354571</v>
      </c>
    </row>
    <row r="5137" spans="7:23" ht="12.75">
      <c r="G5137">
        <v>354899</v>
      </c>
      <c r="H5137" s="114" t="s">
        <v>4351</v>
      </c>
      <c r="I5137" s="114" t="s">
        <v>4785</v>
      </c>
      <c r="L5137">
        <v>355907</v>
      </c>
      <c r="M5137" s="114" t="s">
        <v>4595</v>
      </c>
      <c r="N5137" s="114" t="s">
        <v>4786</v>
      </c>
      <c r="V5137" s="114" t="s">
        <v>4412</v>
      </c>
      <c r="W5137">
        <v>354572</v>
      </c>
    </row>
    <row r="5138" spans="7:23" ht="12.75">
      <c r="G5138">
        <v>354892</v>
      </c>
      <c r="H5138" s="114" t="s">
        <v>4880</v>
      </c>
      <c r="I5138" s="114" t="s">
        <v>4785</v>
      </c>
      <c r="L5138">
        <v>355908</v>
      </c>
      <c r="M5138" s="114" t="s">
        <v>4596</v>
      </c>
      <c r="N5138" s="114" t="s">
        <v>4786</v>
      </c>
      <c r="V5138" s="114" t="s">
        <v>5431</v>
      </c>
      <c r="W5138">
        <v>417267</v>
      </c>
    </row>
    <row r="5139" spans="7:23" ht="12.75">
      <c r="G5139">
        <v>354870</v>
      </c>
      <c r="H5139" s="114" t="s">
        <v>4263</v>
      </c>
      <c r="I5139" s="114" t="s">
        <v>4785</v>
      </c>
      <c r="L5139">
        <v>355913</v>
      </c>
      <c r="M5139" s="114" t="s">
        <v>4598</v>
      </c>
      <c r="N5139" s="114" t="s">
        <v>4786</v>
      </c>
      <c r="V5139" s="114" t="s">
        <v>4766</v>
      </c>
      <c r="W5139">
        <v>354573</v>
      </c>
    </row>
    <row r="5140" spans="7:23" ht="12.75">
      <c r="G5140">
        <v>354871</v>
      </c>
      <c r="H5140" s="114" t="s">
        <v>4264</v>
      </c>
      <c r="I5140" s="114" t="s">
        <v>4785</v>
      </c>
      <c r="L5140">
        <v>355914</v>
      </c>
      <c r="M5140" s="114" t="s">
        <v>4599</v>
      </c>
      <c r="N5140" s="114" t="s">
        <v>4786</v>
      </c>
      <c r="V5140" s="114" t="s">
        <v>4413</v>
      </c>
      <c r="W5140">
        <v>354574</v>
      </c>
    </row>
    <row r="5141" spans="7:23" ht="12.75">
      <c r="G5141">
        <v>354880</v>
      </c>
      <c r="H5141" s="114" t="s">
        <v>4272</v>
      </c>
      <c r="I5141" s="114" t="s">
        <v>4785</v>
      </c>
      <c r="L5141">
        <v>355915</v>
      </c>
      <c r="M5141" s="114" t="s">
        <v>4600</v>
      </c>
      <c r="N5141" s="114" t="s">
        <v>4786</v>
      </c>
      <c r="V5141" s="114" t="s">
        <v>4887</v>
      </c>
      <c r="W5141">
        <v>354575</v>
      </c>
    </row>
    <row r="5142" spans="7:23" ht="12.75">
      <c r="G5142">
        <v>354881</v>
      </c>
      <c r="H5142" s="114" t="s">
        <v>4273</v>
      </c>
      <c r="I5142" s="114" t="s">
        <v>4785</v>
      </c>
      <c r="L5142">
        <v>355916</v>
      </c>
      <c r="M5142" s="114" t="s">
        <v>4601</v>
      </c>
      <c r="N5142" s="114" t="s">
        <v>4786</v>
      </c>
      <c r="V5142" s="114" t="s">
        <v>4415</v>
      </c>
      <c r="W5142">
        <v>354578</v>
      </c>
    </row>
    <row r="5143" spans="7:23" ht="12.75">
      <c r="G5143">
        <v>354393</v>
      </c>
      <c r="H5143" s="114" t="s">
        <v>4275</v>
      </c>
      <c r="I5143" s="114" t="s">
        <v>4785</v>
      </c>
      <c r="L5143">
        <v>355917</v>
      </c>
      <c r="M5143" s="114" t="s">
        <v>4602</v>
      </c>
      <c r="N5143" s="114" t="s">
        <v>4786</v>
      </c>
      <c r="V5143" s="114" t="s">
        <v>4416</v>
      </c>
      <c r="W5143">
        <v>354579</v>
      </c>
    </row>
    <row r="5144" spans="7:23" ht="12.75">
      <c r="G5144">
        <v>354500</v>
      </c>
      <c r="H5144" s="114" t="s">
        <v>4354</v>
      </c>
      <c r="I5144" s="114" t="s">
        <v>4785</v>
      </c>
      <c r="L5144">
        <v>355918</v>
      </c>
      <c r="M5144" s="114" t="s">
        <v>4603</v>
      </c>
      <c r="N5144" s="114" t="s">
        <v>4786</v>
      </c>
      <c r="V5144" s="114" t="s">
        <v>4417</v>
      </c>
      <c r="W5144">
        <v>354580</v>
      </c>
    </row>
    <row r="5145" spans="7:23" ht="12.75">
      <c r="G5145">
        <v>354901</v>
      </c>
      <c r="H5145" s="114" t="s">
        <v>4461</v>
      </c>
      <c r="I5145" s="114" t="s">
        <v>4785</v>
      </c>
      <c r="L5145">
        <v>355919</v>
      </c>
      <c r="M5145" s="114" t="s">
        <v>4604</v>
      </c>
      <c r="N5145" s="114" t="s">
        <v>4786</v>
      </c>
      <c r="V5145" s="114" t="s">
        <v>4418</v>
      </c>
      <c r="W5145">
        <v>354581</v>
      </c>
    </row>
    <row r="5146" spans="7:23" ht="12.75">
      <c r="G5146">
        <v>354902</v>
      </c>
      <c r="H5146" s="114" t="s">
        <v>4449</v>
      </c>
      <c r="I5146" s="114" t="s">
        <v>4785</v>
      </c>
      <c r="L5146">
        <v>355920</v>
      </c>
      <c r="M5146" s="114" t="s">
        <v>4605</v>
      </c>
      <c r="N5146" s="114" t="s">
        <v>4786</v>
      </c>
      <c r="V5146" s="114" t="s">
        <v>5432</v>
      </c>
      <c r="W5146">
        <v>362071</v>
      </c>
    </row>
    <row r="5147" spans="7:23" ht="12.75">
      <c r="G5147">
        <v>354903</v>
      </c>
      <c r="H5147" s="114" t="s">
        <v>4450</v>
      </c>
      <c r="I5147" s="114" t="s">
        <v>4785</v>
      </c>
      <c r="L5147">
        <v>355921</v>
      </c>
      <c r="M5147" s="114" t="s">
        <v>4606</v>
      </c>
      <c r="N5147" s="114" t="s">
        <v>4786</v>
      </c>
      <c r="V5147" s="114" t="s">
        <v>4419</v>
      </c>
      <c r="W5147">
        <v>354582</v>
      </c>
    </row>
    <row r="5148" spans="7:23" ht="12.75">
      <c r="G5148">
        <v>354904</v>
      </c>
      <c r="H5148" s="114" t="s">
        <v>4355</v>
      </c>
      <c r="I5148" s="114" t="s">
        <v>4785</v>
      </c>
      <c r="L5148">
        <v>355922</v>
      </c>
      <c r="M5148" s="114" t="s">
        <v>4607</v>
      </c>
      <c r="N5148" s="114" t="s">
        <v>4786</v>
      </c>
      <c r="V5148" s="114" t="s">
        <v>4420</v>
      </c>
      <c r="W5148">
        <v>354583</v>
      </c>
    </row>
    <row r="5149" spans="7:23" ht="12.75">
      <c r="G5149">
        <v>354905</v>
      </c>
      <c r="H5149" s="114" t="s">
        <v>4356</v>
      </c>
      <c r="I5149" s="114" t="s">
        <v>4785</v>
      </c>
      <c r="L5149">
        <v>355923</v>
      </c>
      <c r="M5149" s="114" t="s">
        <v>4608</v>
      </c>
      <c r="N5149" s="114" t="s">
        <v>4786</v>
      </c>
      <c r="V5149" s="114" t="s">
        <v>4421</v>
      </c>
      <c r="W5149">
        <v>354584</v>
      </c>
    </row>
    <row r="5150" spans="7:23" ht="12.75">
      <c r="G5150">
        <v>354906</v>
      </c>
      <c r="H5150" s="114" t="s">
        <v>4357</v>
      </c>
      <c r="I5150" s="114" t="s">
        <v>4785</v>
      </c>
      <c r="L5150">
        <v>355924</v>
      </c>
      <c r="M5150" s="114" t="s">
        <v>4609</v>
      </c>
      <c r="N5150" s="114" t="s">
        <v>4786</v>
      </c>
      <c r="V5150" s="114" t="s">
        <v>4422</v>
      </c>
      <c r="W5150">
        <v>354585</v>
      </c>
    </row>
    <row r="5151" spans="7:23" ht="12.75">
      <c r="G5151">
        <v>354907</v>
      </c>
      <c r="H5151" s="114" t="s">
        <v>4362</v>
      </c>
      <c r="I5151" s="114" t="s">
        <v>4785</v>
      </c>
      <c r="L5151">
        <v>356066</v>
      </c>
      <c r="M5151" s="114" t="s">
        <v>4924</v>
      </c>
      <c r="N5151" s="114" t="s">
        <v>4786</v>
      </c>
      <c r="V5151" s="114" t="s">
        <v>4423</v>
      </c>
      <c r="W5151">
        <v>354586</v>
      </c>
    </row>
    <row r="5152" spans="7:23" ht="12.75">
      <c r="G5152">
        <v>354908</v>
      </c>
      <c r="H5152" s="114" t="s">
        <v>4364</v>
      </c>
      <c r="I5152" s="114" t="s">
        <v>4785</v>
      </c>
      <c r="L5152">
        <v>356067</v>
      </c>
      <c r="M5152" s="114" t="s">
        <v>4925</v>
      </c>
      <c r="N5152" s="114" t="s">
        <v>4786</v>
      </c>
      <c r="V5152" s="114" t="s">
        <v>4424</v>
      </c>
      <c r="W5152">
        <v>354587</v>
      </c>
    </row>
    <row r="5153" spans="7:23" ht="12.75">
      <c r="G5153">
        <v>354909</v>
      </c>
      <c r="H5153" s="114" t="s">
        <v>4365</v>
      </c>
      <c r="I5153" s="114" t="s">
        <v>4785</v>
      </c>
      <c r="L5153">
        <v>356068</v>
      </c>
      <c r="M5153" s="114" t="s">
        <v>4926</v>
      </c>
      <c r="N5153" s="114" t="s">
        <v>4786</v>
      </c>
      <c r="V5153" s="114" t="s">
        <v>4425</v>
      </c>
      <c r="W5153">
        <v>354588</v>
      </c>
    </row>
    <row r="5154" spans="7:23" ht="12.75">
      <c r="G5154">
        <v>355070</v>
      </c>
      <c r="H5154" s="114" t="s">
        <v>4881</v>
      </c>
      <c r="I5154" s="114" t="s">
        <v>4785</v>
      </c>
      <c r="L5154">
        <v>356069</v>
      </c>
      <c r="M5154" s="114" t="s">
        <v>4927</v>
      </c>
      <c r="N5154" s="114" t="s">
        <v>4786</v>
      </c>
      <c r="V5154" s="114" t="s">
        <v>4426</v>
      </c>
      <c r="W5154">
        <v>354589</v>
      </c>
    </row>
    <row r="5155" spans="7:23" ht="12.75">
      <c r="G5155">
        <v>354383</v>
      </c>
      <c r="H5155" s="114" t="s">
        <v>4269</v>
      </c>
      <c r="I5155" s="114" t="s">
        <v>4785</v>
      </c>
      <c r="L5155">
        <v>356070</v>
      </c>
      <c r="M5155" s="114" t="s">
        <v>4928</v>
      </c>
      <c r="N5155" s="114" t="s">
        <v>4786</v>
      </c>
      <c r="V5155" s="114" t="s">
        <v>4427</v>
      </c>
      <c r="W5155">
        <v>354590</v>
      </c>
    </row>
    <row r="5156" spans="7:23" ht="12.75">
      <c r="G5156">
        <v>355073</v>
      </c>
      <c r="H5156" s="114" t="s">
        <v>4387</v>
      </c>
      <c r="I5156" s="114" t="s">
        <v>4785</v>
      </c>
      <c r="L5156">
        <v>356071</v>
      </c>
      <c r="M5156" s="114" t="s">
        <v>4929</v>
      </c>
      <c r="N5156" s="114" t="s">
        <v>4786</v>
      </c>
      <c r="V5156" s="114" t="s">
        <v>4428</v>
      </c>
      <c r="W5156">
        <v>354591</v>
      </c>
    </row>
    <row r="5157" spans="7:23" ht="12.75">
      <c r="G5157">
        <v>355074</v>
      </c>
      <c r="H5157" s="114" t="s">
        <v>4392</v>
      </c>
      <c r="I5157" s="114" t="s">
        <v>4785</v>
      </c>
      <c r="L5157">
        <v>356072</v>
      </c>
      <c r="M5157" s="114" t="s">
        <v>4930</v>
      </c>
      <c r="N5157" s="114" t="s">
        <v>4786</v>
      </c>
      <c r="V5157" s="114" t="s">
        <v>4429</v>
      </c>
      <c r="W5157">
        <v>354592</v>
      </c>
    </row>
    <row r="5158" spans="7:23" ht="12.75">
      <c r="G5158">
        <v>355075</v>
      </c>
      <c r="H5158" s="114" t="s">
        <v>4393</v>
      </c>
      <c r="I5158" s="114" t="s">
        <v>4785</v>
      </c>
      <c r="L5158">
        <v>356073</v>
      </c>
      <c r="M5158" s="114" t="s">
        <v>4931</v>
      </c>
      <c r="N5158" s="114" t="s">
        <v>4786</v>
      </c>
      <c r="V5158" s="114" t="s">
        <v>4888</v>
      </c>
      <c r="W5158">
        <v>354593</v>
      </c>
    </row>
    <row r="5159" spans="7:23" ht="12.75">
      <c r="G5159">
        <v>354446</v>
      </c>
      <c r="H5159" s="114" t="s">
        <v>4303</v>
      </c>
      <c r="I5159" s="114" t="s">
        <v>4785</v>
      </c>
      <c r="L5159">
        <v>356074</v>
      </c>
      <c r="M5159" s="114" t="s">
        <v>4932</v>
      </c>
      <c r="N5159" s="114" t="s">
        <v>4786</v>
      </c>
      <c r="V5159" s="114" t="s">
        <v>4376</v>
      </c>
      <c r="W5159">
        <v>355103</v>
      </c>
    </row>
    <row r="5160" spans="7:23" ht="12.75">
      <c r="G5160">
        <v>354460</v>
      </c>
      <c r="H5160" s="114" t="s">
        <v>4317</v>
      </c>
      <c r="I5160" s="114" t="s">
        <v>4785</v>
      </c>
      <c r="L5160">
        <v>356267</v>
      </c>
      <c r="M5160" s="114" t="s">
        <v>4933</v>
      </c>
      <c r="N5160" s="114" t="s">
        <v>4786</v>
      </c>
      <c r="V5160" s="114" t="s">
        <v>4377</v>
      </c>
      <c r="W5160">
        <v>355104</v>
      </c>
    </row>
    <row r="5161" spans="7:23" ht="12.75">
      <c r="G5161">
        <v>354463</v>
      </c>
      <c r="H5161" s="114" t="s">
        <v>4319</v>
      </c>
      <c r="I5161" s="114" t="s">
        <v>4785</v>
      </c>
      <c r="L5161">
        <v>356466</v>
      </c>
      <c r="M5161" s="114" t="s">
        <v>4787</v>
      </c>
      <c r="V5161" s="114" t="s">
        <v>4378</v>
      </c>
      <c r="W5161">
        <v>355105</v>
      </c>
    </row>
    <row r="5162" spans="7:23" ht="12.75">
      <c r="G5162">
        <v>354435</v>
      </c>
      <c r="H5162" s="114" t="s">
        <v>4294</v>
      </c>
      <c r="I5162" s="114" t="s">
        <v>4785</v>
      </c>
      <c r="L5162">
        <v>356469</v>
      </c>
      <c r="M5162" s="114" t="s">
        <v>2138</v>
      </c>
      <c r="N5162" s="114" t="s">
        <v>4787</v>
      </c>
      <c r="V5162" s="114" t="s">
        <v>4388</v>
      </c>
      <c r="W5162">
        <v>355106</v>
      </c>
    </row>
    <row r="5163" spans="7:23" ht="12.75">
      <c r="G5163">
        <v>354439</v>
      </c>
      <c r="H5163" s="114" t="s">
        <v>4298</v>
      </c>
      <c r="I5163" s="114" t="s">
        <v>4785</v>
      </c>
      <c r="L5163">
        <v>356470</v>
      </c>
      <c r="M5163" s="114" t="s">
        <v>2139</v>
      </c>
      <c r="N5163" s="114" t="s">
        <v>4787</v>
      </c>
      <c r="V5163" s="114" t="s">
        <v>4330</v>
      </c>
      <c r="W5163">
        <v>355107</v>
      </c>
    </row>
    <row r="5164" spans="7:23" ht="12.75">
      <c r="G5164">
        <v>355076</v>
      </c>
      <c r="H5164" s="114" t="s">
        <v>4499</v>
      </c>
      <c r="I5164" s="114" t="s">
        <v>4785</v>
      </c>
      <c r="L5164">
        <v>356471</v>
      </c>
      <c r="M5164" s="114" t="s">
        <v>4571</v>
      </c>
      <c r="N5164" s="114" t="s">
        <v>4787</v>
      </c>
      <c r="V5164" s="114" t="s">
        <v>4347</v>
      </c>
      <c r="W5164">
        <v>355108</v>
      </c>
    </row>
    <row r="5165" spans="7:23" ht="12.75">
      <c r="G5165">
        <v>354472</v>
      </c>
      <c r="H5165" s="114" t="s">
        <v>4328</v>
      </c>
      <c r="I5165" s="114" t="s">
        <v>4785</v>
      </c>
      <c r="L5165">
        <v>356475</v>
      </c>
      <c r="M5165" s="114" t="s">
        <v>4955</v>
      </c>
      <c r="N5165" s="114" t="s">
        <v>4787</v>
      </c>
      <c r="V5165" s="114" t="s">
        <v>4889</v>
      </c>
      <c r="W5165">
        <v>355101</v>
      </c>
    </row>
    <row r="5166" spans="7:23" ht="12.75">
      <c r="G5166">
        <v>354476</v>
      </c>
      <c r="H5166" s="114" t="s">
        <v>4332</v>
      </c>
      <c r="I5166" s="114" t="s">
        <v>4785</v>
      </c>
      <c r="L5166">
        <v>356476</v>
      </c>
      <c r="M5166" s="114" t="s">
        <v>4939</v>
      </c>
      <c r="N5166" s="114" t="s">
        <v>4787</v>
      </c>
      <c r="V5166" s="114" t="s">
        <v>4431</v>
      </c>
      <c r="W5166">
        <v>354596</v>
      </c>
    </row>
    <row r="5167" spans="7:23" ht="12.75">
      <c r="G5167">
        <v>355077</v>
      </c>
      <c r="H5167" s="114" t="s">
        <v>4335</v>
      </c>
      <c r="I5167" s="114" t="s">
        <v>4785</v>
      </c>
      <c r="L5167">
        <v>356477</v>
      </c>
      <c r="M5167" s="114" t="s">
        <v>4940</v>
      </c>
      <c r="N5167" s="114" t="s">
        <v>4787</v>
      </c>
      <c r="V5167" s="114" t="s">
        <v>4432</v>
      </c>
      <c r="W5167">
        <v>354597</v>
      </c>
    </row>
    <row r="5168" spans="7:23" ht="12.75">
      <c r="G5168">
        <v>355078</v>
      </c>
      <c r="H5168" s="114" t="s">
        <v>4336</v>
      </c>
      <c r="I5168" s="114" t="s">
        <v>4785</v>
      </c>
      <c r="L5168">
        <v>356479</v>
      </c>
      <c r="M5168" s="114" t="s">
        <v>4941</v>
      </c>
      <c r="N5168" s="114" t="s">
        <v>4787</v>
      </c>
      <c r="V5168" s="114" t="s">
        <v>4433</v>
      </c>
      <c r="W5168">
        <v>354598</v>
      </c>
    </row>
    <row r="5169" spans="7:23" ht="12.75">
      <c r="G5169">
        <v>355079</v>
      </c>
      <c r="H5169" s="114" t="s">
        <v>4882</v>
      </c>
      <c r="I5169" s="114" t="s">
        <v>4785</v>
      </c>
      <c r="L5169">
        <v>356666</v>
      </c>
      <c r="M5169" s="114" t="s">
        <v>4944</v>
      </c>
      <c r="N5169" s="114" t="s">
        <v>4787</v>
      </c>
      <c r="V5169" s="114" t="s">
        <v>4434</v>
      </c>
      <c r="W5169">
        <v>354599</v>
      </c>
    </row>
    <row r="5170" spans="7:23" ht="12.75">
      <c r="G5170">
        <v>355080</v>
      </c>
      <c r="H5170" s="114" t="s">
        <v>4344</v>
      </c>
      <c r="I5170" s="114" t="s">
        <v>4785</v>
      </c>
      <c r="L5170">
        <v>356667</v>
      </c>
      <c r="M5170" s="114" t="s">
        <v>4945</v>
      </c>
      <c r="N5170" s="114" t="s">
        <v>4787</v>
      </c>
      <c r="V5170" s="114" t="s">
        <v>4435</v>
      </c>
      <c r="W5170">
        <v>354600</v>
      </c>
    </row>
    <row r="5171" spans="7:23" ht="12.75">
      <c r="G5171">
        <v>355083</v>
      </c>
      <c r="H5171" s="114" t="s">
        <v>4883</v>
      </c>
      <c r="I5171" s="114" t="s">
        <v>4785</v>
      </c>
      <c r="L5171">
        <v>356668</v>
      </c>
      <c r="M5171" s="114" t="s">
        <v>4946</v>
      </c>
      <c r="N5171" s="114" t="s">
        <v>4787</v>
      </c>
      <c r="V5171" s="114" t="s">
        <v>4436</v>
      </c>
      <c r="W5171">
        <v>354601</v>
      </c>
    </row>
    <row r="5172" spans="7:23" ht="12.75">
      <c r="G5172">
        <v>354878</v>
      </c>
      <c r="H5172" s="114" t="s">
        <v>4884</v>
      </c>
      <c r="I5172" s="114" t="s">
        <v>4785</v>
      </c>
      <c r="L5172">
        <v>356669</v>
      </c>
      <c r="M5172" s="114" t="s">
        <v>4947</v>
      </c>
      <c r="N5172" s="114" t="s">
        <v>4787</v>
      </c>
      <c r="V5172" s="114" t="s">
        <v>4890</v>
      </c>
      <c r="W5172">
        <v>354602</v>
      </c>
    </row>
    <row r="5173" spans="7:23" ht="12.75">
      <c r="G5173">
        <v>354436</v>
      </c>
      <c r="H5173" s="114" t="s">
        <v>4295</v>
      </c>
      <c r="I5173" s="114" t="s">
        <v>4785</v>
      </c>
      <c r="L5173">
        <v>356670</v>
      </c>
      <c r="M5173" s="114" t="s">
        <v>4948</v>
      </c>
      <c r="N5173" s="114" t="s">
        <v>4787</v>
      </c>
      <c r="V5173" s="114" t="s">
        <v>4438</v>
      </c>
      <c r="W5173">
        <v>354605</v>
      </c>
    </row>
    <row r="5174" spans="7:23" ht="12.75">
      <c r="G5174">
        <v>354437</v>
      </c>
      <c r="H5174" s="114" t="s">
        <v>4296</v>
      </c>
      <c r="I5174" s="114" t="s">
        <v>4785</v>
      </c>
      <c r="L5174">
        <v>356671</v>
      </c>
      <c r="M5174" s="114" t="s">
        <v>4949</v>
      </c>
      <c r="N5174" s="114" t="s">
        <v>4787</v>
      </c>
      <c r="V5174" s="114" t="s">
        <v>4439</v>
      </c>
      <c r="W5174">
        <v>354606</v>
      </c>
    </row>
    <row r="5175" spans="7:23" ht="12.75">
      <c r="G5175">
        <v>354438</v>
      </c>
      <c r="H5175" s="114" t="s">
        <v>4297</v>
      </c>
      <c r="I5175" s="114" t="s">
        <v>4785</v>
      </c>
      <c r="L5175">
        <v>356672</v>
      </c>
      <c r="M5175" s="114" t="s">
        <v>4950</v>
      </c>
      <c r="N5175" s="114" t="s">
        <v>4787</v>
      </c>
      <c r="V5175" s="114" t="s">
        <v>4441</v>
      </c>
      <c r="W5175">
        <v>354608</v>
      </c>
    </row>
    <row r="5176" spans="7:23" ht="12.75">
      <c r="G5176">
        <v>354440</v>
      </c>
      <c r="H5176" s="114" t="s">
        <v>4885</v>
      </c>
      <c r="I5176" s="114" t="s">
        <v>4785</v>
      </c>
      <c r="L5176">
        <v>356673</v>
      </c>
      <c r="M5176" s="114" t="s">
        <v>4951</v>
      </c>
      <c r="N5176" s="114" t="s">
        <v>4787</v>
      </c>
      <c r="V5176" s="114" t="s">
        <v>4442</v>
      </c>
      <c r="W5176">
        <v>354609</v>
      </c>
    </row>
    <row r="5177" spans="7:23" ht="12.75">
      <c r="G5177">
        <v>354443</v>
      </c>
      <c r="H5177" s="114" t="s">
        <v>4300</v>
      </c>
      <c r="I5177" s="114" t="s">
        <v>4785</v>
      </c>
      <c r="L5177">
        <v>356674</v>
      </c>
      <c r="M5177" s="114" t="s">
        <v>4952</v>
      </c>
      <c r="N5177" s="114" t="s">
        <v>4787</v>
      </c>
      <c r="V5177" s="114" t="s">
        <v>4444</v>
      </c>
      <c r="W5177">
        <v>354611</v>
      </c>
    </row>
    <row r="5178" spans="7:23" ht="12.75">
      <c r="G5178">
        <v>354444</v>
      </c>
      <c r="H5178" s="114" t="s">
        <v>4301</v>
      </c>
      <c r="I5178" s="114" t="s">
        <v>4785</v>
      </c>
      <c r="L5178">
        <v>356678</v>
      </c>
      <c r="M5178" s="114" t="s">
        <v>4943</v>
      </c>
      <c r="N5178" s="114" t="s">
        <v>4787</v>
      </c>
      <c r="V5178" s="114" t="s">
        <v>4445</v>
      </c>
      <c r="W5178">
        <v>354612</v>
      </c>
    </row>
    <row r="5179" spans="7:23" ht="12.75">
      <c r="G5179">
        <v>354445</v>
      </c>
      <c r="H5179" s="114" t="s">
        <v>4302</v>
      </c>
      <c r="I5179" s="114" t="s">
        <v>4785</v>
      </c>
      <c r="L5179">
        <v>356684</v>
      </c>
      <c r="M5179" s="114" t="s">
        <v>4953</v>
      </c>
      <c r="N5179" s="114" t="s">
        <v>4787</v>
      </c>
      <c r="V5179" s="114" t="s">
        <v>4446</v>
      </c>
      <c r="W5179">
        <v>354613</v>
      </c>
    </row>
    <row r="5180" spans="7:23" ht="12.75">
      <c r="G5180">
        <v>420087</v>
      </c>
      <c r="H5180" s="114" t="s">
        <v>5406</v>
      </c>
      <c r="I5180" s="114" t="s">
        <v>4785</v>
      </c>
      <c r="L5180">
        <v>356688</v>
      </c>
      <c r="M5180" s="114" t="s">
        <v>4954</v>
      </c>
      <c r="N5180" s="114" t="s">
        <v>4787</v>
      </c>
      <c r="V5180" s="114" t="s">
        <v>4447</v>
      </c>
      <c r="W5180">
        <v>354614</v>
      </c>
    </row>
    <row r="5181" spans="7:23" ht="12.75">
      <c r="G5181">
        <v>420086</v>
      </c>
      <c r="H5181" s="114" t="s">
        <v>5407</v>
      </c>
      <c r="I5181" s="114" t="s">
        <v>4785</v>
      </c>
      <c r="L5181">
        <v>356692</v>
      </c>
      <c r="M5181" s="114" t="s">
        <v>4956</v>
      </c>
      <c r="N5181" s="114" t="s">
        <v>4787</v>
      </c>
      <c r="V5181" s="114" t="s">
        <v>4891</v>
      </c>
      <c r="W5181">
        <v>354615</v>
      </c>
    </row>
    <row r="5182" spans="7:23" ht="12.75">
      <c r="G5182">
        <v>354447</v>
      </c>
      <c r="H5182" s="114" t="s">
        <v>4304</v>
      </c>
      <c r="I5182" s="114" t="s">
        <v>4785</v>
      </c>
      <c r="L5182">
        <v>356693</v>
      </c>
      <c r="M5182" s="114" t="s">
        <v>4957</v>
      </c>
      <c r="N5182" s="114" t="s">
        <v>4787</v>
      </c>
      <c r="V5182" s="114" t="s">
        <v>4892</v>
      </c>
      <c r="W5182">
        <v>355277</v>
      </c>
    </row>
    <row r="5183" spans="7:23" ht="12.75">
      <c r="G5183">
        <v>354448</v>
      </c>
      <c r="H5183" s="114" t="s">
        <v>4305</v>
      </c>
      <c r="I5183" s="114" t="s">
        <v>4785</v>
      </c>
      <c r="L5183">
        <v>356694</v>
      </c>
      <c r="M5183" s="114" t="s">
        <v>4958</v>
      </c>
      <c r="N5183" s="114" t="s">
        <v>4787</v>
      </c>
      <c r="V5183" s="114" t="s">
        <v>4533</v>
      </c>
      <c r="W5183">
        <v>355280</v>
      </c>
    </row>
    <row r="5184" spans="7:23" ht="12.75">
      <c r="G5184">
        <v>354449</v>
      </c>
      <c r="H5184" s="114" t="s">
        <v>4306</v>
      </c>
      <c r="I5184" s="114" t="s">
        <v>4785</v>
      </c>
      <c r="L5184">
        <v>356697</v>
      </c>
      <c r="M5184" s="114" t="s">
        <v>4959</v>
      </c>
      <c r="N5184" s="114" t="s">
        <v>4787</v>
      </c>
      <c r="V5184" s="114" t="s">
        <v>4487</v>
      </c>
      <c r="W5184">
        <v>355284</v>
      </c>
    </row>
    <row r="5185" spans="7:23" ht="12.75">
      <c r="G5185">
        <v>354451</v>
      </c>
      <c r="H5185" s="114" t="s">
        <v>4308</v>
      </c>
      <c r="I5185" s="114" t="s">
        <v>4785</v>
      </c>
      <c r="L5185">
        <v>356699</v>
      </c>
      <c r="M5185" s="114" t="s">
        <v>4960</v>
      </c>
      <c r="N5185" s="114" t="s">
        <v>4787</v>
      </c>
      <c r="V5185" s="114" t="s">
        <v>4893</v>
      </c>
      <c r="W5185">
        <v>355282</v>
      </c>
    </row>
    <row r="5186" spans="7:23" ht="12.75">
      <c r="G5186">
        <v>354452</v>
      </c>
      <c r="H5186" s="114" t="s">
        <v>4309</v>
      </c>
      <c r="I5186" s="114" t="s">
        <v>4785</v>
      </c>
      <c r="L5186">
        <v>356702</v>
      </c>
      <c r="M5186" s="114" t="s">
        <v>4962</v>
      </c>
      <c r="N5186" s="114" t="s">
        <v>4787</v>
      </c>
      <c r="V5186" s="114" t="s">
        <v>4534</v>
      </c>
      <c r="W5186">
        <v>355291</v>
      </c>
    </row>
    <row r="5187" spans="7:23" ht="12.75">
      <c r="G5187">
        <v>400266</v>
      </c>
      <c r="H5187" s="114" t="s">
        <v>5408</v>
      </c>
      <c r="I5187" s="114" t="s">
        <v>4785</v>
      </c>
      <c r="L5187">
        <v>356710</v>
      </c>
      <c r="M5187" s="114" t="s">
        <v>4961</v>
      </c>
      <c r="N5187" s="114" t="s">
        <v>4787</v>
      </c>
      <c r="V5187" s="114" t="s">
        <v>4490</v>
      </c>
      <c r="W5187">
        <v>354705</v>
      </c>
    </row>
    <row r="5188" spans="7:23" ht="12.75">
      <c r="G5188">
        <v>354453</v>
      </c>
      <c r="H5188" s="114" t="s">
        <v>4310</v>
      </c>
      <c r="I5188" s="114" t="s">
        <v>4785</v>
      </c>
      <c r="L5188">
        <v>356713</v>
      </c>
      <c r="M5188" s="114" t="s">
        <v>4963</v>
      </c>
      <c r="N5188" s="114" t="s">
        <v>4787</v>
      </c>
      <c r="V5188" s="114" t="s">
        <v>4894</v>
      </c>
      <c r="W5188">
        <v>355289</v>
      </c>
    </row>
    <row r="5189" spans="7:23" ht="12.75">
      <c r="G5189">
        <v>354454</v>
      </c>
      <c r="H5189" s="114" t="s">
        <v>4311</v>
      </c>
      <c r="I5189" s="114" t="s">
        <v>4785</v>
      </c>
      <c r="L5189">
        <v>356715</v>
      </c>
      <c r="M5189" s="114" t="s">
        <v>4964</v>
      </c>
      <c r="N5189" s="114" t="s">
        <v>4787</v>
      </c>
      <c r="V5189" s="114" t="s">
        <v>4895</v>
      </c>
      <c r="W5189">
        <v>355296</v>
      </c>
    </row>
    <row r="5190" spans="7:23" ht="12.75">
      <c r="G5190">
        <v>354455</v>
      </c>
      <c r="H5190" s="114" t="s">
        <v>4312</v>
      </c>
      <c r="I5190" s="114" t="s">
        <v>4785</v>
      </c>
      <c r="L5190">
        <v>356871</v>
      </c>
      <c r="M5190" s="114" t="s">
        <v>4967</v>
      </c>
      <c r="N5190" s="114" t="s">
        <v>4787</v>
      </c>
      <c r="V5190" s="114" t="s">
        <v>4452</v>
      </c>
      <c r="W5190">
        <v>354623</v>
      </c>
    </row>
    <row r="5191" spans="7:23" ht="12.75">
      <c r="G5191">
        <v>354456</v>
      </c>
      <c r="H5191" s="114" t="s">
        <v>4313</v>
      </c>
      <c r="I5191" s="114" t="s">
        <v>4785</v>
      </c>
      <c r="L5191">
        <v>356872</v>
      </c>
      <c r="M5191" s="114" t="s">
        <v>4968</v>
      </c>
      <c r="N5191" s="114" t="s">
        <v>4787</v>
      </c>
      <c r="V5191" s="114" t="s">
        <v>780</v>
      </c>
      <c r="W5191">
        <v>354624</v>
      </c>
    </row>
    <row r="5192" spans="7:23" ht="12.75">
      <c r="G5192">
        <v>354458</v>
      </c>
      <c r="H5192" s="114" t="s">
        <v>4315</v>
      </c>
      <c r="I5192" s="114" t="s">
        <v>4785</v>
      </c>
      <c r="L5192">
        <v>356873</v>
      </c>
      <c r="M5192" s="114" t="s">
        <v>4969</v>
      </c>
      <c r="N5192" s="114" t="s">
        <v>4787</v>
      </c>
      <c r="V5192" s="114" t="s">
        <v>781</v>
      </c>
      <c r="W5192">
        <v>354625</v>
      </c>
    </row>
    <row r="5193" spans="7:23" ht="12.75">
      <c r="G5193">
        <v>354459</v>
      </c>
      <c r="H5193" s="114" t="s">
        <v>4316</v>
      </c>
      <c r="I5193" s="114" t="s">
        <v>4785</v>
      </c>
      <c r="L5193">
        <v>356874</v>
      </c>
      <c r="M5193" s="114" t="s">
        <v>4974</v>
      </c>
      <c r="N5193" s="114" t="s">
        <v>4787</v>
      </c>
      <c r="V5193" s="114" t="s">
        <v>782</v>
      </c>
      <c r="W5193">
        <v>354626</v>
      </c>
    </row>
    <row r="5194" spans="7:23" ht="12.75">
      <c r="G5194">
        <v>354461</v>
      </c>
      <c r="H5194" s="114" t="s">
        <v>4856</v>
      </c>
      <c r="I5194" s="114" t="s">
        <v>4785</v>
      </c>
      <c r="L5194">
        <v>356876</v>
      </c>
      <c r="M5194" s="114" t="s">
        <v>4975</v>
      </c>
      <c r="N5194" s="114" t="s">
        <v>4787</v>
      </c>
      <c r="V5194" s="114" t="s">
        <v>783</v>
      </c>
      <c r="W5194">
        <v>354627</v>
      </c>
    </row>
    <row r="5195" spans="7:23" ht="12.75">
      <c r="G5195">
        <v>354462</v>
      </c>
      <c r="H5195" s="114" t="s">
        <v>4318</v>
      </c>
      <c r="I5195" s="114" t="s">
        <v>4785</v>
      </c>
      <c r="L5195">
        <v>356877</v>
      </c>
      <c r="M5195" s="114" t="s">
        <v>4976</v>
      </c>
      <c r="N5195" s="114" t="s">
        <v>4787</v>
      </c>
      <c r="V5195" s="114" t="s">
        <v>784</v>
      </c>
      <c r="W5195">
        <v>354628</v>
      </c>
    </row>
    <row r="5196" spans="7:23" ht="12.75">
      <c r="G5196">
        <v>417468</v>
      </c>
      <c r="H5196" s="114" t="s">
        <v>5409</v>
      </c>
      <c r="I5196" s="114" t="s">
        <v>4785</v>
      </c>
      <c r="L5196">
        <v>356884</v>
      </c>
      <c r="M5196" s="114" t="s">
        <v>4977</v>
      </c>
      <c r="N5196" s="114" t="s">
        <v>4787</v>
      </c>
      <c r="V5196" s="114" t="s">
        <v>785</v>
      </c>
      <c r="W5196">
        <v>354629</v>
      </c>
    </row>
    <row r="5197" spans="7:23" ht="12.75">
      <c r="G5197">
        <v>354464</v>
      </c>
      <c r="H5197" s="114" t="s">
        <v>4320</v>
      </c>
      <c r="I5197" s="114" t="s">
        <v>4785</v>
      </c>
      <c r="L5197">
        <v>356886</v>
      </c>
      <c r="M5197" s="114" t="s">
        <v>4970</v>
      </c>
      <c r="N5197" s="114" t="s">
        <v>4787</v>
      </c>
      <c r="V5197" s="114" t="s">
        <v>786</v>
      </c>
      <c r="W5197">
        <v>354630</v>
      </c>
    </row>
    <row r="5198" spans="7:23" ht="12.75">
      <c r="G5198">
        <v>354465</v>
      </c>
      <c r="H5198" s="114" t="s">
        <v>4321</v>
      </c>
      <c r="I5198" s="114" t="s">
        <v>4785</v>
      </c>
      <c r="L5198">
        <v>356887</v>
      </c>
      <c r="M5198" s="114" t="s">
        <v>4971</v>
      </c>
      <c r="N5198" s="114" t="s">
        <v>4787</v>
      </c>
      <c r="V5198" s="114" t="s">
        <v>787</v>
      </c>
      <c r="W5198">
        <v>354631</v>
      </c>
    </row>
    <row r="5199" spans="7:23" ht="12.75">
      <c r="G5199">
        <v>354468</v>
      </c>
      <c r="H5199" s="114" t="s">
        <v>4324</v>
      </c>
      <c r="I5199" s="114" t="s">
        <v>4785</v>
      </c>
      <c r="L5199">
        <v>356888</v>
      </c>
      <c r="M5199" s="114" t="s">
        <v>4972</v>
      </c>
      <c r="N5199" s="114" t="s">
        <v>4787</v>
      </c>
      <c r="V5199" s="114" t="s">
        <v>788</v>
      </c>
      <c r="W5199">
        <v>354632</v>
      </c>
    </row>
    <row r="5200" spans="7:23" ht="12.75">
      <c r="G5200">
        <v>354469</v>
      </c>
      <c r="H5200" s="114" t="s">
        <v>4325</v>
      </c>
      <c r="I5200" s="114" t="s">
        <v>4785</v>
      </c>
      <c r="L5200">
        <v>356889</v>
      </c>
      <c r="M5200" s="114" t="s">
        <v>4973</v>
      </c>
      <c r="N5200" s="114" t="s">
        <v>4787</v>
      </c>
      <c r="V5200" s="114" t="s">
        <v>4896</v>
      </c>
      <c r="W5200">
        <v>354633</v>
      </c>
    </row>
    <row r="5201" spans="7:23" ht="12.75">
      <c r="G5201">
        <v>354470</v>
      </c>
      <c r="H5201" s="114" t="s">
        <v>4326</v>
      </c>
      <c r="I5201" s="114" t="s">
        <v>4785</v>
      </c>
      <c r="L5201">
        <v>356891</v>
      </c>
      <c r="M5201" s="114" t="s">
        <v>4978</v>
      </c>
      <c r="N5201" s="114" t="s">
        <v>4787</v>
      </c>
      <c r="V5201" s="114" t="s">
        <v>4454</v>
      </c>
      <c r="W5201">
        <v>354636</v>
      </c>
    </row>
    <row r="5202" spans="7:23" ht="12.75">
      <c r="G5202">
        <v>354471</v>
      </c>
      <c r="H5202" s="114" t="s">
        <v>4327</v>
      </c>
      <c r="I5202" s="114" t="s">
        <v>4785</v>
      </c>
      <c r="L5202">
        <v>356895</v>
      </c>
      <c r="M5202" s="114" t="s">
        <v>4979</v>
      </c>
      <c r="N5202" s="114" t="s">
        <v>4787</v>
      </c>
      <c r="V5202" s="114" t="s">
        <v>4455</v>
      </c>
      <c r="W5202">
        <v>354637</v>
      </c>
    </row>
    <row r="5203" spans="7:23" ht="12.75">
      <c r="G5203">
        <v>421667</v>
      </c>
      <c r="H5203" s="114" t="s">
        <v>5410</v>
      </c>
      <c r="I5203" s="114" t="s">
        <v>4785</v>
      </c>
      <c r="L5203">
        <v>356902</v>
      </c>
      <c r="M5203" s="114" t="s">
        <v>4980</v>
      </c>
      <c r="N5203" s="114" t="s">
        <v>4787</v>
      </c>
      <c r="V5203" s="114" t="s">
        <v>4897</v>
      </c>
      <c r="W5203">
        <v>354638</v>
      </c>
    </row>
    <row r="5204" spans="7:23" ht="12.75">
      <c r="G5204">
        <v>354475</v>
      </c>
      <c r="H5204" s="114" t="s">
        <v>4331</v>
      </c>
      <c r="I5204" s="114" t="s">
        <v>4785</v>
      </c>
      <c r="L5204">
        <v>356904</v>
      </c>
      <c r="M5204" s="114" t="s">
        <v>4981</v>
      </c>
      <c r="N5204" s="114" t="s">
        <v>4787</v>
      </c>
      <c r="V5204" s="114" t="s">
        <v>800</v>
      </c>
      <c r="W5204">
        <v>354641</v>
      </c>
    </row>
    <row r="5205" spans="7:23" ht="12.75">
      <c r="G5205">
        <v>402667</v>
      </c>
      <c r="H5205" s="114" t="s">
        <v>5411</v>
      </c>
      <c r="I5205" s="114" t="s">
        <v>4785</v>
      </c>
      <c r="L5205">
        <v>356905</v>
      </c>
      <c r="M5205" s="114" t="s">
        <v>4982</v>
      </c>
      <c r="N5205" s="114" t="s">
        <v>4787</v>
      </c>
      <c r="V5205" s="114" t="s">
        <v>5052</v>
      </c>
      <c r="W5205">
        <v>418867</v>
      </c>
    </row>
    <row r="5206" spans="7:23" ht="12.75">
      <c r="G5206">
        <v>354477</v>
      </c>
      <c r="H5206" s="114" t="s">
        <v>4333</v>
      </c>
      <c r="I5206" s="114" t="s">
        <v>4785</v>
      </c>
      <c r="L5206">
        <v>356906</v>
      </c>
      <c r="M5206" s="114" t="s">
        <v>4983</v>
      </c>
      <c r="N5206" s="114" t="s">
        <v>4787</v>
      </c>
      <c r="V5206" s="114" t="s">
        <v>801</v>
      </c>
      <c r="W5206">
        <v>354642</v>
      </c>
    </row>
    <row r="5207" spans="7:23" ht="12.75">
      <c r="G5207">
        <v>354478</v>
      </c>
      <c r="H5207" s="114" t="s">
        <v>4334</v>
      </c>
      <c r="I5207" s="114" t="s">
        <v>4785</v>
      </c>
      <c r="L5207">
        <v>356908</v>
      </c>
      <c r="M5207" s="114" t="s">
        <v>4984</v>
      </c>
      <c r="N5207" s="114" t="s">
        <v>4787</v>
      </c>
      <c r="V5207" s="114" t="s">
        <v>802</v>
      </c>
      <c r="W5207">
        <v>354643</v>
      </c>
    </row>
    <row r="5208" spans="7:23" ht="12.75">
      <c r="G5208">
        <v>354483</v>
      </c>
      <c r="H5208" s="114" t="s">
        <v>4339</v>
      </c>
      <c r="I5208" s="114" t="s">
        <v>4785</v>
      </c>
      <c r="L5208">
        <v>357071</v>
      </c>
      <c r="M5208" s="114" t="s">
        <v>4985</v>
      </c>
      <c r="N5208" s="114" t="s">
        <v>4787</v>
      </c>
      <c r="V5208" s="114" t="s">
        <v>5433</v>
      </c>
      <c r="W5208">
        <v>414667</v>
      </c>
    </row>
    <row r="5209" spans="7:23" ht="12.75">
      <c r="G5209">
        <v>354484</v>
      </c>
      <c r="H5209" s="114" t="s">
        <v>4340</v>
      </c>
      <c r="I5209" s="114" t="s">
        <v>4785</v>
      </c>
      <c r="L5209">
        <v>357072</v>
      </c>
      <c r="M5209" s="114" t="s">
        <v>4986</v>
      </c>
      <c r="N5209" s="114" t="s">
        <v>4787</v>
      </c>
      <c r="V5209" s="114" t="s">
        <v>4898</v>
      </c>
      <c r="W5209">
        <v>354644</v>
      </c>
    </row>
    <row r="5210" spans="7:23" ht="12.75">
      <c r="G5210">
        <v>354485</v>
      </c>
      <c r="H5210" s="114" t="s">
        <v>4341</v>
      </c>
      <c r="I5210" s="114" t="s">
        <v>4785</v>
      </c>
      <c r="L5210">
        <v>357073</v>
      </c>
      <c r="M5210" s="114" t="s">
        <v>4987</v>
      </c>
      <c r="N5210" s="114" t="s">
        <v>4787</v>
      </c>
      <c r="V5210" s="114" t="s">
        <v>805</v>
      </c>
      <c r="W5210">
        <v>354647</v>
      </c>
    </row>
    <row r="5211" spans="7:23" ht="12.75">
      <c r="G5211">
        <v>354486</v>
      </c>
      <c r="H5211" s="114" t="s">
        <v>4342</v>
      </c>
      <c r="I5211" s="114" t="s">
        <v>4785</v>
      </c>
      <c r="L5211">
        <v>357078</v>
      </c>
      <c r="M5211" s="114" t="s">
        <v>4988</v>
      </c>
      <c r="N5211" s="114" t="s">
        <v>4787</v>
      </c>
      <c r="V5211" s="114" t="s">
        <v>806</v>
      </c>
      <c r="W5211">
        <v>354648</v>
      </c>
    </row>
    <row r="5212" spans="7:23" ht="12.75">
      <c r="G5212">
        <v>354487</v>
      </c>
      <c r="H5212" s="114" t="s">
        <v>4343</v>
      </c>
      <c r="I5212" s="114" t="s">
        <v>4785</v>
      </c>
      <c r="L5212">
        <v>357081</v>
      </c>
      <c r="M5212" s="114" t="s">
        <v>4989</v>
      </c>
      <c r="N5212" s="114" t="s">
        <v>4787</v>
      </c>
      <c r="V5212" s="114" t="s">
        <v>807</v>
      </c>
      <c r="W5212">
        <v>354649</v>
      </c>
    </row>
    <row r="5213" spans="7:23" ht="12.75">
      <c r="G5213">
        <v>354489</v>
      </c>
      <c r="H5213" s="114" t="s">
        <v>4345</v>
      </c>
      <c r="I5213" s="114" t="s">
        <v>4785</v>
      </c>
      <c r="L5213">
        <v>357084</v>
      </c>
      <c r="M5213" s="114" t="s">
        <v>4990</v>
      </c>
      <c r="N5213" s="114" t="s">
        <v>4787</v>
      </c>
      <c r="V5213" s="114" t="s">
        <v>808</v>
      </c>
      <c r="W5213">
        <v>354650</v>
      </c>
    </row>
    <row r="5214" spans="7:23" ht="12.75">
      <c r="G5214">
        <v>409296</v>
      </c>
      <c r="H5214" s="114" t="s">
        <v>5412</v>
      </c>
      <c r="I5214" s="114" t="s">
        <v>4785</v>
      </c>
      <c r="L5214">
        <v>357085</v>
      </c>
      <c r="M5214" s="114" t="s">
        <v>4991</v>
      </c>
      <c r="N5214" s="114" t="s">
        <v>4787</v>
      </c>
      <c r="V5214" s="114" t="s">
        <v>809</v>
      </c>
      <c r="W5214">
        <v>354651</v>
      </c>
    </row>
    <row r="5215" spans="7:23" ht="12.75">
      <c r="G5215">
        <v>354490</v>
      </c>
      <c r="H5215" s="114" t="s">
        <v>4346</v>
      </c>
      <c r="I5215" s="114" t="s">
        <v>4785</v>
      </c>
      <c r="L5215">
        <v>357087</v>
      </c>
      <c r="M5215" s="114" t="s">
        <v>4992</v>
      </c>
      <c r="N5215" s="114" t="s">
        <v>4787</v>
      </c>
      <c r="V5215" s="114" t="s">
        <v>810</v>
      </c>
      <c r="W5215">
        <v>354652</v>
      </c>
    </row>
    <row r="5216" spans="7:23" ht="12.75">
      <c r="G5216">
        <v>409297</v>
      </c>
      <c r="H5216" s="114" t="s">
        <v>5413</v>
      </c>
      <c r="I5216" s="114" t="s">
        <v>4785</v>
      </c>
      <c r="L5216">
        <v>357088</v>
      </c>
      <c r="M5216" s="114" t="s">
        <v>4994</v>
      </c>
      <c r="N5216" s="114" t="s">
        <v>4787</v>
      </c>
      <c r="V5216" s="114" t="s">
        <v>4796</v>
      </c>
      <c r="W5216">
        <v>354653</v>
      </c>
    </row>
    <row r="5217" spans="7:23" ht="12.75">
      <c r="G5217">
        <v>354493</v>
      </c>
      <c r="H5217" s="114" t="s">
        <v>4349</v>
      </c>
      <c r="I5217" s="114" t="s">
        <v>4785</v>
      </c>
      <c r="L5217">
        <v>357090</v>
      </c>
      <c r="M5217" s="114" t="s">
        <v>4993</v>
      </c>
      <c r="N5217" s="114" t="s">
        <v>4787</v>
      </c>
      <c r="V5217" s="114" t="s">
        <v>5053</v>
      </c>
      <c r="W5217">
        <v>397272</v>
      </c>
    </row>
    <row r="5218" spans="7:23" ht="12.75">
      <c r="G5218">
        <v>354494</v>
      </c>
      <c r="H5218" s="114" t="s">
        <v>4350</v>
      </c>
      <c r="I5218" s="114" t="s">
        <v>4785</v>
      </c>
      <c r="L5218">
        <v>357092</v>
      </c>
      <c r="M5218" s="114" t="s">
        <v>4995</v>
      </c>
      <c r="N5218" s="114" t="s">
        <v>4787</v>
      </c>
      <c r="V5218" s="114" t="s">
        <v>5054</v>
      </c>
      <c r="W5218">
        <v>420672</v>
      </c>
    </row>
    <row r="5219" spans="7:23" ht="12.75">
      <c r="G5219">
        <v>354496</v>
      </c>
      <c r="H5219" s="114" t="s">
        <v>4352</v>
      </c>
      <c r="I5219" s="114" t="s">
        <v>4785</v>
      </c>
      <c r="L5219">
        <v>357094</v>
      </c>
      <c r="M5219" s="114" t="s">
        <v>4996</v>
      </c>
      <c r="N5219" s="114" t="s">
        <v>4787</v>
      </c>
      <c r="V5219" s="114" t="s">
        <v>4458</v>
      </c>
      <c r="W5219">
        <v>354654</v>
      </c>
    </row>
    <row r="5220" spans="7:23" ht="12.75">
      <c r="G5220">
        <v>354497</v>
      </c>
      <c r="H5220" s="114" t="s">
        <v>4886</v>
      </c>
      <c r="I5220" s="114" t="s">
        <v>4785</v>
      </c>
      <c r="L5220">
        <v>357100</v>
      </c>
      <c r="M5220" s="114" t="s">
        <v>4997</v>
      </c>
      <c r="N5220" s="114" t="s">
        <v>4787</v>
      </c>
      <c r="V5220" s="114" t="s">
        <v>5434</v>
      </c>
      <c r="W5220">
        <v>404270</v>
      </c>
    </row>
    <row r="5221" spans="7:23" ht="12.75">
      <c r="G5221">
        <v>354504</v>
      </c>
      <c r="H5221" s="114" t="s">
        <v>4358</v>
      </c>
      <c r="I5221" s="114" t="s">
        <v>4785</v>
      </c>
      <c r="L5221">
        <v>357101</v>
      </c>
      <c r="M5221" s="114" t="s">
        <v>4998</v>
      </c>
      <c r="N5221" s="114" t="s">
        <v>4787</v>
      </c>
      <c r="V5221" s="114" t="s">
        <v>4899</v>
      </c>
      <c r="W5221">
        <v>354656</v>
      </c>
    </row>
    <row r="5222" spans="7:23" ht="12.75">
      <c r="G5222">
        <v>354505</v>
      </c>
      <c r="H5222" s="114" t="s">
        <v>4359</v>
      </c>
      <c r="I5222" s="114" t="s">
        <v>4785</v>
      </c>
      <c r="L5222">
        <v>357102</v>
      </c>
      <c r="M5222" s="114" t="s">
        <v>5001</v>
      </c>
      <c r="N5222" s="114" t="s">
        <v>4787</v>
      </c>
      <c r="V5222" s="114" t="s">
        <v>803</v>
      </c>
      <c r="W5222">
        <v>354659</v>
      </c>
    </row>
    <row r="5223" spans="7:23" ht="12.75">
      <c r="G5223">
        <v>354506</v>
      </c>
      <c r="H5223" s="114" t="s">
        <v>4360</v>
      </c>
      <c r="I5223" s="114" t="s">
        <v>4785</v>
      </c>
      <c r="L5223">
        <v>357104</v>
      </c>
      <c r="M5223" s="114" t="s">
        <v>4999</v>
      </c>
      <c r="N5223" s="114" t="s">
        <v>4787</v>
      </c>
      <c r="V5223" s="114" t="s">
        <v>804</v>
      </c>
      <c r="W5223">
        <v>354660</v>
      </c>
    </row>
    <row r="5224" spans="7:23" ht="12.75">
      <c r="G5224">
        <v>354507</v>
      </c>
      <c r="H5224" s="114" t="s">
        <v>4361</v>
      </c>
      <c r="I5224" s="114" t="s">
        <v>4785</v>
      </c>
      <c r="L5224">
        <v>357105</v>
      </c>
      <c r="M5224" s="114" t="s">
        <v>5000</v>
      </c>
      <c r="N5224" s="114" t="s">
        <v>4787</v>
      </c>
      <c r="V5224" s="114" t="s">
        <v>5056</v>
      </c>
      <c r="W5224">
        <v>421272</v>
      </c>
    </row>
    <row r="5225" spans="7:23" ht="12.75">
      <c r="G5225">
        <v>420272</v>
      </c>
      <c r="H5225" s="114" t="s">
        <v>5414</v>
      </c>
      <c r="I5225" s="114" t="s">
        <v>4785</v>
      </c>
      <c r="L5225">
        <v>357108</v>
      </c>
      <c r="M5225" s="114" t="s">
        <v>5002</v>
      </c>
      <c r="N5225" s="114" t="s">
        <v>4787</v>
      </c>
      <c r="V5225" s="114" t="s">
        <v>815</v>
      </c>
      <c r="W5225">
        <v>354662</v>
      </c>
    </row>
    <row r="5226" spans="7:23" ht="12.75">
      <c r="G5226">
        <v>354509</v>
      </c>
      <c r="H5226" s="114" t="s">
        <v>4363</v>
      </c>
      <c r="I5226" s="114" t="s">
        <v>4785</v>
      </c>
      <c r="L5226">
        <v>357109</v>
      </c>
      <c r="M5226" s="114" t="s">
        <v>5003</v>
      </c>
      <c r="N5226" s="114" t="s">
        <v>4787</v>
      </c>
      <c r="V5226" s="114" t="s">
        <v>816</v>
      </c>
      <c r="W5226">
        <v>354663</v>
      </c>
    </row>
    <row r="5227" spans="7:23" ht="12.75">
      <c r="G5227">
        <v>354512</v>
      </c>
      <c r="H5227" s="114" t="s">
        <v>4857</v>
      </c>
      <c r="I5227" s="114" t="s">
        <v>4785</v>
      </c>
      <c r="L5227">
        <v>357110</v>
      </c>
      <c r="M5227" s="114" t="s">
        <v>5004</v>
      </c>
      <c r="N5227" s="114" t="s">
        <v>4787</v>
      </c>
      <c r="V5227" s="114" t="s">
        <v>817</v>
      </c>
      <c r="W5227">
        <v>354664</v>
      </c>
    </row>
    <row r="5228" spans="7:23" ht="12.75">
      <c r="G5228">
        <v>354513</v>
      </c>
      <c r="H5228" s="114" t="s">
        <v>5415</v>
      </c>
      <c r="I5228" s="114" t="s">
        <v>4785</v>
      </c>
      <c r="L5228">
        <v>357112</v>
      </c>
      <c r="M5228" s="114" t="s">
        <v>5005</v>
      </c>
      <c r="N5228" s="114" t="s">
        <v>4787</v>
      </c>
      <c r="V5228" s="114" t="s">
        <v>4462</v>
      </c>
      <c r="W5228">
        <v>354665</v>
      </c>
    </row>
    <row r="5229" spans="7:23" ht="12.75">
      <c r="G5229">
        <v>354514</v>
      </c>
      <c r="H5229" s="114" t="s">
        <v>5416</v>
      </c>
      <c r="I5229" s="114" t="s">
        <v>4785</v>
      </c>
      <c r="L5229">
        <v>357115</v>
      </c>
      <c r="M5229" s="114" t="s">
        <v>5006</v>
      </c>
      <c r="N5229" s="114" t="s">
        <v>4787</v>
      </c>
      <c r="V5229" s="114" t="s">
        <v>4900</v>
      </c>
      <c r="W5229">
        <v>354666</v>
      </c>
    </row>
    <row r="5230" spans="7:23" ht="12.75">
      <c r="G5230">
        <v>354515</v>
      </c>
      <c r="H5230" s="114" t="s">
        <v>4760</v>
      </c>
      <c r="I5230" s="114" t="s">
        <v>4785</v>
      </c>
      <c r="L5230">
        <v>357116</v>
      </c>
      <c r="M5230" s="114" t="s">
        <v>5007</v>
      </c>
      <c r="N5230" s="114" t="s">
        <v>4787</v>
      </c>
      <c r="V5230" s="114" t="s">
        <v>4464</v>
      </c>
      <c r="W5230">
        <v>354669</v>
      </c>
    </row>
    <row r="5231" spans="7:23" ht="12.75">
      <c r="G5231">
        <v>354516</v>
      </c>
      <c r="H5231" s="114" t="s">
        <v>4366</v>
      </c>
      <c r="I5231" s="114" t="s">
        <v>4785</v>
      </c>
      <c r="L5231">
        <v>357117</v>
      </c>
      <c r="M5231" s="114" t="s">
        <v>5008</v>
      </c>
      <c r="N5231" s="114" t="s">
        <v>4787</v>
      </c>
      <c r="V5231" s="114" t="s">
        <v>4465</v>
      </c>
      <c r="W5231">
        <v>354670</v>
      </c>
    </row>
    <row r="5232" spans="7:23" ht="12.75">
      <c r="G5232">
        <v>404271</v>
      </c>
      <c r="H5232" s="114" t="s">
        <v>5417</v>
      </c>
      <c r="I5232" s="114" t="s">
        <v>4785</v>
      </c>
      <c r="L5232">
        <v>357118</v>
      </c>
      <c r="M5232" s="114" t="s">
        <v>5009</v>
      </c>
      <c r="N5232" s="114" t="s">
        <v>4787</v>
      </c>
      <c r="V5232" s="114" t="s">
        <v>4901</v>
      </c>
      <c r="W5232">
        <v>354671</v>
      </c>
    </row>
    <row r="5233" spans="7:23" ht="12.75">
      <c r="G5233">
        <v>404272</v>
      </c>
      <c r="H5233" s="114" t="s">
        <v>5418</v>
      </c>
      <c r="I5233" s="114" t="s">
        <v>4785</v>
      </c>
      <c r="L5233">
        <v>357122</v>
      </c>
      <c r="M5233" s="114" t="s">
        <v>5010</v>
      </c>
      <c r="N5233" s="114" t="s">
        <v>4787</v>
      </c>
      <c r="V5233" s="114" t="s">
        <v>4467</v>
      </c>
      <c r="W5233">
        <v>354674</v>
      </c>
    </row>
    <row r="5234" spans="7:23" ht="12.75">
      <c r="G5234">
        <v>354517</v>
      </c>
      <c r="H5234" s="114" t="s">
        <v>4367</v>
      </c>
      <c r="I5234" s="114" t="s">
        <v>4785</v>
      </c>
      <c r="L5234">
        <v>357123</v>
      </c>
      <c r="M5234" s="114" t="s">
        <v>5011</v>
      </c>
      <c r="N5234" s="114" t="s">
        <v>4787</v>
      </c>
      <c r="V5234" s="114" t="s">
        <v>4468</v>
      </c>
      <c r="W5234">
        <v>354675</v>
      </c>
    </row>
    <row r="5235" spans="7:23" ht="12.75">
      <c r="G5235">
        <v>354518</v>
      </c>
      <c r="H5235" s="114" t="s">
        <v>4368</v>
      </c>
      <c r="I5235" s="114" t="s">
        <v>4785</v>
      </c>
      <c r="L5235">
        <v>357124</v>
      </c>
      <c r="M5235" s="114" t="s">
        <v>5024</v>
      </c>
      <c r="N5235" s="114" t="s">
        <v>4787</v>
      </c>
      <c r="V5235" s="114" t="s">
        <v>4469</v>
      </c>
      <c r="W5235">
        <v>354676</v>
      </c>
    </row>
    <row r="5236" spans="7:23" ht="12.75">
      <c r="G5236">
        <v>354519</v>
      </c>
      <c r="H5236" s="114" t="s">
        <v>4369</v>
      </c>
      <c r="I5236" s="114" t="s">
        <v>4785</v>
      </c>
      <c r="L5236">
        <v>357126</v>
      </c>
      <c r="M5236" s="114" t="s">
        <v>5012</v>
      </c>
      <c r="N5236" s="114" t="s">
        <v>4787</v>
      </c>
      <c r="V5236" s="114" t="s">
        <v>4902</v>
      </c>
      <c r="W5236">
        <v>354677</v>
      </c>
    </row>
    <row r="5237" spans="7:23" ht="12.75">
      <c r="G5237">
        <v>354520</v>
      </c>
      <c r="H5237" s="114" t="s">
        <v>4370</v>
      </c>
      <c r="I5237" s="114" t="s">
        <v>4785</v>
      </c>
      <c r="L5237">
        <v>357127</v>
      </c>
      <c r="M5237" s="114" t="s">
        <v>5013</v>
      </c>
      <c r="N5237" s="114" t="s">
        <v>4787</v>
      </c>
      <c r="V5237" s="114" t="s">
        <v>5435</v>
      </c>
      <c r="W5237">
        <v>414467</v>
      </c>
    </row>
    <row r="5238" spans="7:23" ht="12.75">
      <c r="G5238">
        <v>354521</v>
      </c>
      <c r="H5238" s="114" t="s">
        <v>4371</v>
      </c>
      <c r="I5238" s="114" t="s">
        <v>4785</v>
      </c>
      <c r="L5238">
        <v>357128</v>
      </c>
      <c r="M5238" s="114" t="s">
        <v>5014</v>
      </c>
      <c r="N5238" s="114" t="s">
        <v>4787</v>
      </c>
      <c r="V5238" s="114" t="s">
        <v>4471</v>
      </c>
      <c r="W5238">
        <v>354680</v>
      </c>
    </row>
    <row r="5239" spans="7:23" ht="12.75">
      <c r="G5239">
        <v>354522</v>
      </c>
      <c r="H5239" s="114" t="s">
        <v>4372</v>
      </c>
      <c r="I5239" s="114" t="s">
        <v>4785</v>
      </c>
      <c r="L5239">
        <v>357129</v>
      </c>
      <c r="M5239" s="114" t="s">
        <v>5017</v>
      </c>
      <c r="N5239" s="114" t="s">
        <v>4787</v>
      </c>
      <c r="V5239" s="114" t="s">
        <v>4472</v>
      </c>
      <c r="W5239">
        <v>354681</v>
      </c>
    </row>
    <row r="5240" spans="7:23" ht="12.75">
      <c r="G5240">
        <v>354523</v>
      </c>
      <c r="H5240" s="114" t="s">
        <v>4761</v>
      </c>
      <c r="I5240" s="114" t="s">
        <v>4785</v>
      </c>
      <c r="L5240">
        <v>357130</v>
      </c>
      <c r="M5240" s="114" t="s">
        <v>5018</v>
      </c>
      <c r="N5240" s="114" t="s">
        <v>4787</v>
      </c>
      <c r="V5240" s="114" t="s">
        <v>4473</v>
      </c>
      <c r="W5240">
        <v>354682</v>
      </c>
    </row>
    <row r="5241" spans="7:23" ht="12.75">
      <c r="G5241">
        <v>354524</v>
      </c>
      <c r="H5241" s="114" t="s">
        <v>4373</v>
      </c>
      <c r="I5241" s="114" t="s">
        <v>4785</v>
      </c>
      <c r="L5241">
        <v>357131</v>
      </c>
      <c r="M5241" s="114" t="s">
        <v>5019</v>
      </c>
      <c r="N5241" s="114" t="s">
        <v>4787</v>
      </c>
      <c r="V5241" s="114" t="s">
        <v>4859</v>
      </c>
      <c r="W5241">
        <v>355667</v>
      </c>
    </row>
    <row r="5242" spans="7:23" ht="12.75">
      <c r="G5242">
        <v>354525</v>
      </c>
      <c r="H5242" s="114" t="s">
        <v>4374</v>
      </c>
      <c r="I5242" s="114" t="s">
        <v>4785</v>
      </c>
      <c r="L5242">
        <v>357132</v>
      </c>
      <c r="M5242" s="114" t="s">
        <v>5020</v>
      </c>
      <c r="N5242" s="114" t="s">
        <v>4787</v>
      </c>
      <c r="V5242" s="114" t="s">
        <v>5436</v>
      </c>
      <c r="W5242">
        <v>410266</v>
      </c>
    </row>
    <row r="5243" spans="7:23" ht="12.75">
      <c r="G5243">
        <v>354526</v>
      </c>
      <c r="H5243" s="114" t="s">
        <v>4375</v>
      </c>
      <c r="I5243" s="114" t="s">
        <v>4785</v>
      </c>
      <c r="L5243">
        <v>357133</v>
      </c>
      <c r="M5243" s="114" t="s">
        <v>5021</v>
      </c>
      <c r="N5243" s="114" t="s">
        <v>4787</v>
      </c>
      <c r="V5243" s="114" t="s">
        <v>5437</v>
      </c>
      <c r="W5243">
        <v>413671</v>
      </c>
    </row>
    <row r="5244" spans="7:23" ht="12.75">
      <c r="G5244">
        <v>354530</v>
      </c>
      <c r="H5244" s="114" t="s">
        <v>4762</v>
      </c>
      <c r="I5244" s="114" t="s">
        <v>4785</v>
      </c>
      <c r="L5244">
        <v>357134</v>
      </c>
      <c r="M5244" s="114" t="s">
        <v>5022</v>
      </c>
      <c r="N5244" s="114" t="s">
        <v>4787</v>
      </c>
      <c r="V5244" s="114" t="s">
        <v>5438</v>
      </c>
      <c r="W5244">
        <v>414867</v>
      </c>
    </row>
    <row r="5245" spans="7:23" ht="12.75">
      <c r="G5245">
        <v>354533</v>
      </c>
      <c r="H5245" s="114" t="s">
        <v>4381</v>
      </c>
      <c r="I5245" s="114" t="s">
        <v>4785</v>
      </c>
      <c r="L5245">
        <v>357136</v>
      </c>
      <c r="M5245" s="114" t="s">
        <v>5025</v>
      </c>
      <c r="N5245" s="114" t="s">
        <v>4787</v>
      </c>
      <c r="V5245" s="114" t="s">
        <v>4474</v>
      </c>
      <c r="W5245">
        <v>354683</v>
      </c>
    </row>
    <row r="5246" spans="7:23" ht="12.75">
      <c r="G5246">
        <v>354535</v>
      </c>
      <c r="H5246" s="114" t="s">
        <v>4383</v>
      </c>
      <c r="I5246" s="114" t="s">
        <v>4785</v>
      </c>
      <c r="L5246">
        <v>357139</v>
      </c>
      <c r="M5246" s="114" t="s">
        <v>5026</v>
      </c>
      <c r="N5246" s="114" t="s">
        <v>4787</v>
      </c>
      <c r="V5246" s="114" t="s">
        <v>4475</v>
      </c>
      <c r="W5246">
        <v>354684</v>
      </c>
    </row>
    <row r="5247" spans="7:23" ht="12.75">
      <c r="G5247">
        <v>354541</v>
      </c>
      <c r="H5247" s="114" t="s">
        <v>4389</v>
      </c>
      <c r="I5247" s="114" t="s">
        <v>4785</v>
      </c>
      <c r="L5247">
        <v>357266</v>
      </c>
      <c r="M5247" s="114" t="s">
        <v>5023</v>
      </c>
      <c r="N5247" s="114" t="s">
        <v>4787</v>
      </c>
      <c r="V5247" s="114" t="s">
        <v>4476</v>
      </c>
      <c r="W5247">
        <v>354685</v>
      </c>
    </row>
    <row r="5248" spans="7:23" ht="12.75">
      <c r="G5248">
        <v>354543</v>
      </c>
      <c r="H5248" s="114" t="s">
        <v>4763</v>
      </c>
      <c r="I5248" s="114" t="s">
        <v>4785</v>
      </c>
      <c r="L5248">
        <v>357466</v>
      </c>
      <c r="M5248" s="114" t="s">
        <v>4942</v>
      </c>
      <c r="N5248" s="114" t="s">
        <v>4787</v>
      </c>
      <c r="V5248" s="114" t="s">
        <v>4477</v>
      </c>
      <c r="W5248">
        <v>354686</v>
      </c>
    </row>
    <row r="5249" spans="7:23" ht="12.75">
      <c r="G5249">
        <v>354545</v>
      </c>
      <c r="H5249" s="114" t="s">
        <v>4390</v>
      </c>
      <c r="I5249" s="114" t="s">
        <v>4785</v>
      </c>
      <c r="L5249">
        <v>357666</v>
      </c>
      <c r="M5249" s="114" t="s">
        <v>4965</v>
      </c>
      <c r="N5249" s="114" t="s">
        <v>4787</v>
      </c>
      <c r="V5249" s="114" t="s">
        <v>4478</v>
      </c>
      <c r="W5249">
        <v>354687</v>
      </c>
    </row>
    <row r="5250" spans="7:23" ht="12.75">
      <c r="G5250">
        <v>401478</v>
      </c>
      <c r="H5250" s="114" t="s">
        <v>5419</v>
      </c>
      <c r="I5250" s="114" t="s">
        <v>4785</v>
      </c>
      <c r="L5250">
        <v>357667</v>
      </c>
      <c r="M5250" s="114" t="s">
        <v>4966</v>
      </c>
      <c r="N5250" s="114" t="s">
        <v>4787</v>
      </c>
      <c r="V5250" s="114" t="s">
        <v>4767</v>
      </c>
      <c r="W5250">
        <v>354689</v>
      </c>
    </row>
    <row r="5251" spans="7:23" ht="12.75">
      <c r="G5251">
        <v>401479</v>
      </c>
      <c r="H5251" s="114" t="s">
        <v>5420</v>
      </c>
      <c r="I5251" s="114" t="s">
        <v>4785</v>
      </c>
      <c r="L5251">
        <v>357867</v>
      </c>
      <c r="M5251" s="114" t="s">
        <v>4934</v>
      </c>
      <c r="N5251" s="114" t="s">
        <v>4786</v>
      </c>
      <c r="V5251" s="114" t="s">
        <v>4479</v>
      </c>
      <c r="W5251">
        <v>354691</v>
      </c>
    </row>
    <row r="5252" spans="7:23" ht="12.75">
      <c r="G5252">
        <v>354546</v>
      </c>
      <c r="H5252" s="114" t="s">
        <v>5421</v>
      </c>
      <c r="I5252" s="114" t="s">
        <v>4785</v>
      </c>
      <c r="L5252">
        <v>357869</v>
      </c>
      <c r="M5252" s="114" t="s">
        <v>4935</v>
      </c>
      <c r="N5252" s="114" t="s">
        <v>4786</v>
      </c>
      <c r="V5252" s="114" t="s">
        <v>4480</v>
      </c>
      <c r="W5252">
        <v>354693</v>
      </c>
    </row>
    <row r="5253" spans="7:23" ht="12.75">
      <c r="G5253">
        <v>403668</v>
      </c>
      <c r="H5253" s="114" t="s">
        <v>5422</v>
      </c>
      <c r="I5253" s="114" t="s">
        <v>4785</v>
      </c>
      <c r="L5253">
        <v>357870</v>
      </c>
      <c r="M5253" s="114" t="s">
        <v>4936</v>
      </c>
      <c r="N5253" s="114" t="s">
        <v>4786</v>
      </c>
      <c r="V5253" s="114" t="s">
        <v>4481</v>
      </c>
      <c r="W5253">
        <v>354695</v>
      </c>
    </row>
    <row r="5254" spans="7:23" ht="12.75">
      <c r="G5254">
        <v>354547</v>
      </c>
      <c r="H5254" s="114" t="s">
        <v>4391</v>
      </c>
      <c r="I5254" s="114" t="s">
        <v>4785</v>
      </c>
      <c r="L5254">
        <v>357871</v>
      </c>
      <c r="M5254" s="114" t="s">
        <v>4937</v>
      </c>
      <c r="N5254" s="114" t="s">
        <v>4786</v>
      </c>
      <c r="V5254" s="114" t="s">
        <v>4482</v>
      </c>
      <c r="W5254">
        <v>354696</v>
      </c>
    </row>
    <row r="5255" spans="7:23" ht="12.75">
      <c r="G5255">
        <v>417467</v>
      </c>
      <c r="H5255" s="114" t="s">
        <v>5423</v>
      </c>
      <c r="I5255" s="114" t="s">
        <v>4785</v>
      </c>
      <c r="L5255">
        <v>357872</v>
      </c>
      <c r="M5255" s="114" t="s">
        <v>4938</v>
      </c>
      <c r="N5255" s="114" t="s">
        <v>4786</v>
      </c>
      <c r="V5255" s="114" t="s">
        <v>4483</v>
      </c>
      <c r="W5255">
        <v>354697</v>
      </c>
    </row>
    <row r="5256" spans="7:23" ht="12.75">
      <c r="G5256">
        <v>354550</v>
      </c>
      <c r="H5256" s="114" t="s">
        <v>4394</v>
      </c>
      <c r="I5256" s="114" t="s">
        <v>4785</v>
      </c>
      <c r="L5256">
        <v>358466</v>
      </c>
      <c r="M5256" s="114" t="s">
        <v>4838</v>
      </c>
      <c r="N5256" s="114" t="s">
        <v>4789</v>
      </c>
      <c r="V5256" s="114" t="s">
        <v>4768</v>
      </c>
      <c r="W5256">
        <v>354698</v>
      </c>
    </row>
    <row r="5257" spans="7:23" ht="12.75">
      <c r="G5257">
        <v>354551</v>
      </c>
      <c r="H5257" s="114" t="s">
        <v>4395</v>
      </c>
      <c r="I5257" s="114" t="s">
        <v>4785</v>
      </c>
      <c r="L5257">
        <v>358467</v>
      </c>
      <c r="M5257" s="114" t="s">
        <v>4839</v>
      </c>
      <c r="N5257" s="114" t="s">
        <v>4789</v>
      </c>
      <c r="V5257" s="114" t="s">
        <v>4484</v>
      </c>
      <c r="W5257">
        <v>354699</v>
      </c>
    </row>
    <row r="5258" spans="7:23" ht="12.75">
      <c r="G5258">
        <v>354552</v>
      </c>
      <c r="H5258" s="114" t="s">
        <v>4396</v>
      </c>
      <c r="I5258" s="114" t="s">
        <v>4785</v>
      </c>
      <c r="L5258">
        <v>358469</v>
      </c>
      <c r="M5258" s="114" t="s">
        <v>4840</v>
      </c>
      <c r="N5258" s="114" t="s">
        <v>4789</v>
      </c>
      <c r="V5258" s="114" t="s">
        <v>4485</v>
      </c>
      <c r="W5258">
        <v>354700</v>
      </c>
    </row>
    <row r="5259" spans="7:23" ht="12.75">
      <c r="G5259">
        <v>363866</v>
      </c>
      <c r="H5259" s="114" t="s">
        <v>5424</v>
      </c>
      <c r="I5259" s="114" t="s">
        <v>4785</v>
      </c>
      <c r="L5259">
        <v>358470</v>
      </c>
      <c r="M5259" s="114" t="s">
        <v>4841</v>
      </c>
      <c r="N5259" s="114" t="s">
        <v>4789</v>
      </c>
      <c r="V5259" s="114" t="s">
        <v>4486</v>
      </c>
      <c r="W5259">
        <v>354701</v>
      </c>
    </row>
    <row r="5260" spans="7:23" ht="12.75">
      <c r="G5260">
        <v>354555</v>
      </c>
      <c r="H5260" s="114" t="s">
        <v>4764</v>
      </c>
      <c r="I5260" s="114" t="s">
        <v>4785</v>
      </c>
      <c r="L5260">
        <v>358472</v>
      </c>
      <c r="M5260" s="114" t="s">
        <v>4842</v>
      </c>
      <c r="N5260" s="114" t="s">
        <v>4789</v>
      </c>
      <c r="V5260" s="114" t="s">
        <v>4491</v>
      </c>
      <c r="W5260">
        <v>354706</v>
      </c>
    </row>
    <row r="5261" spans="7:23" ht="12.75">
      <c r="G5261">
        <v>354556</v>
      </c>
      <c r="H5261" s="114" t="s">
        <v>4399</v>
      </c>
      <c r="I5261" s="114" t="s">
        <v>4785</v>
      </c>
      <c r="L5261">
        <v>358473</v>
      </c>
      <c r="M5261" s="114" t="s">
        <v>4843</v>
      </c>
      <c r="N5261" s="114" t="s">
        <v>4789</v>
      </c>
      <c r="V5261" s="114" t="s">
        <v>5439</v>
      </c>
      <c r="W5261">
        <v>413267</v>
      </c>
    </row>
    <row r="5262" spans="7:23" ht="12.75">
      <c r="G5262">
        <v>354557</v>
      </c>
      <c r="H5262" s="114" t="s">
        <v>4858</v>
      </c>
      <c r="I5262" s="114" t="s">
        <v>4785</v>
      </c>
      <c r="L5262">
        <v>358475</v>
      </c>
      <c r="M5262" s="114" t="s">
        <v>4844</v>
      </c>
      <c r="N5262" s="114" t="s">
        <v>4789</v>
      </c>
      <c r="V5262" s="114" t="s">
        <v>4492</v>
      </c>
      <c r="W5262">
        <v>354707</v>
      </c>
    </row>
    <row r="5263" spans="7:23" ht="12.75">
      <c r="G5263">
        <v>354558</v>
      </c>
      <c r="H5263" s="114" t="s">
        <v>4400</v>
      </c>
      <c r="I5263" s="114" t="s">
        <v>4785</v>
      </c>
      <c r="L5263">
        <v>358476</v>
      </c>
      <c r="M5263" s="114" t="s">
        <v>4845</v>
      </c>
      <c r="N5263" s="114" t="s">
        <v>4789</v>
      </c>
      <c r="V5263" s="114" t="s">
        <v>4493</v>
      </c>
      <c r="W5263">
        <v>354708</v>
      </c>
    </row>
    <row r="5264" spans="7:23" ht="12.75">
      <c r="G5264">
        <v>363867</v>
      </c>
      <c r="H5264" s="114" t="s">
        <v>5425</v>
      </c>
      <c r="I5264" s="114" t="s">
        <v>4785</v>
      </c>
      <c r="L5264">
        <v>358867</v>
      </c>
      <c r="M5264" s="114" t="s">
        <v>4861</v>
      </c>
      <c r="N5264" s="114" t="s">
        <v>678</v>
      </c>
      <c r="V5264" s="114" t="s">
        <v>4494</v>
      </c>
      <c r="W5264">
        <v>354709</v>
      </c>
    </row>
    <row r="5265" spans="7:23" ht="12.75">
      <c r="G5265">
        <v>417067</v>
      </c>
      <c r="H5265" s="114" t="s">
        <v>5426</v>
      </c>
      <c r="I5265" s="114" t="s">
        <v>4785</v>
      </c>
      <c r="L5265">
        <v>358869</v>
      </c>
      <c r="M5265" s="114" t="s">
        <v>4917</v>
      </c>
      <c r="N5265" s="114" t="s">
        <v>4785</v>
      </c>
      <c r="V5265" s="114" t="s">
        <v>4495</v>
      </c>
      <c r="W5265">
        <v>354710</v>
      </c>
    </row>
    <row r="5266" spans="7:23" ht="12.75">
      <c r="G5266">
        <v>354559</v>
      </c>
      <c r="H5266" s="114" t="s">
        <v>4401</v>
      </c>
      <c r="I5266" s="114" t="s">
        <v>4785</v>
      </c>
      <c r="L5266">
        <v>359269</v>
      </c>
      <c r="M5266" s="114" t="s">
        <v>4826</v>
      </c>
      <c r="N5266" s="114" t="s">
        <v>658</v>
      </c>
      <c r="V5266" s="114" t="s">
        <v>4496</v>
      </c>
      <c r="W5266">
        <v>354711</v>
      </c>
    </row>
    <row r="5267" spans="7:23" ht="12.75">
      <c r="G5267">
        <v>354560</v>
      </c>
      <c r="H5267" s="114" t="s">
        <v>4402</v>
      </c>
      <c r="I5267" s="114" t="s">
        <v>4785</v>
      </c>
      <c r="L5267">
        <v>359272</v>
      </c>
      <c r="M5267" s="114" t="s">
        <v>4804</v>
      </c>
      <c r="N5267" s="114" t="s">
        <v>677</v>
      </c>
      <c r="V5267" s="114" t="s">
        <v>4497</v>
      </c>
      <c r="W5267">
        <v>354712</v>
      </c>
    </row>
    <row r="5268" spans="7:23" ht="12.75">
      <c r="G5268">
        <v>354563</v>
      </c>
      <c r="H5268" s="114" t="s">
        <v>4405</v>
      </c>
      <c r="I5268" s="114" t="s">
        <v>4785</v>
      </c>
      <c r="L5268">
        <v>359273</v>
      </c>
      <c r="M5268" s="114" t="s">
        <v>4827</v>
      </c>
      <c r="N5268" s="114" t="s">
        <v>658</v>
      </c>
      <c r="V5268" s="114" t="s">
        <v>4498</v>
      </c>
      <c r="W5268">
        <v>354713</v>
      </c>
    </row>
    <row r="5269" spans="7:23" ht="12.75">
      <c r="G5269">
        <v>420088</v>
      </c>
      <c r="H5269" s="114" t="s">
        <v>5427</v>
      </c>
      <c r="I5269" s="114" t="s">
        <v>4785</v>
      </c>
      <c r="L5269">
        <v>359276</v>
      </c>
      <c r="M5269" s="114" t="s">
        <v>4805</v>
      </c>
      <c r="N5269" s="114" t="s">
        <v>677</v>
      </c>
      <c r="V5269" s="114" t="s">
        <v>4500</v>
      </c>
      <c r="W5269">
        <v>354715</v>
      </c>
    </row>
    <row r="5270" spans="7:23" ht="12.75">
      <c r="G5270">
        <v>354564</v>
      </c>
      <c r="H5270" s="114" t="s">
        <v>4406</v>
      </c>
      <c r="I5270" s="114" t="s">
        <v>4785</v>
      </c>
      <c r="L5270">
        <v>359277</v>
      </c>
      <c r="M5270" s="114" t="s">
        <v>4828</v>
      </c>
      <c r="N5270" s="114" t="s">
        <v>658</v>
      </c>
      <c r="V5270" s="114" t="s">
        <v>4501</v>
      </c>
      <c r="W5270">
        <v>354716</v>
      </c>
    </row>
    <row r="5271" spans="7:23" ht="12.75">
      <c r="G5271">
        <v>354565</v>
      </c>
      <c r="H5271" s="114" t="s">
        <v>4407</v>
      </c>
      <c r="I5271" s="114" t="s">
        <v>4785</v>
      </c>
      <c r="L5271">
        <v>359280</v>
      </c>
      <c r="M5271" s="114" t="s">
        <v>4806</v>
      </c>
      <c r="N5271" s="114" t="s">
        <v>677</v>
      </c>
      <c r="V5271" s="114" t="s">
        <v>4903</v>
      </c>
      <c r="W5271">
        <v>354717</v>
      </c>
    </row>
    <row r="5272" spans="7:23" ht="12.75">
      <c r="G5272">
        <v>400267</v>
      </c>
      <c r="H5272" s="114" t="s">
        <v>5428</v>
      </c>
      <c r="I5272" s="114" t="s">
        <v>4785</v>
      </c>
      <c r="L5272">
        <v>359467</v>
      </c>
      <c r="M5272" s="114" t="s">
        <v>4846</v>
      </c>
      <c r="N5272" s="114" t="s">
        <v>4789</v>
      </c>
      <c r="V5272" s="114" t="s">
        <v>4503</v>
      </c>
      <c r="W5272">
        <v>354720</v>
      </c>
    </row>
    <row r="5273" spans="7:23" ht="12.75">
      <c r="G5273">
        <v>354566</v>
      </c>
      <c r="H5273" s="114" t="s">
        <v>4408</v>
      </c>
      <c r="I5273" s="114" t="s">
        <v>4785</v>
      </c>
      <c r="L5273">
        <v>359666</v>
      </c>
      <c r="M5273" s="114" t="s">
        <v>4831</v>
      </c>
      <c r="N5273" s="114" t="s">
        <v>658</v>
      </c>
      <c r="V5273" s="114" t="s">
        <v>5440</v>
      </c>
      <c r="W5273">
        <v>417871</v>
      </c>
    </row>
    <row r="5274" spans="7:23" ht="12.75">
      <c r="G5274">
        <v>354567</v>
      </c>
      <c r="H5274" s="114" t="s">
        <v>5429</v>
      </c>
      <c r="I5274" s="114" t="s">
        <v>4785</v>
      </c>
      <c r="L5274">
        <v>359669</v>
      </c>
      <c r="M5274" s="114" t="s">
        <v>4809</v>
      </c>
      <c r="N5274" s="114" t="s">
        <v>677</v>
      </c>
      <c r="V5274" s="114" t="s">
        <v>4504</v>
      </c>
      <c r="W5274">
        <v>354721</v>
      </c>
    </row>
    <row r="5275" spans="7:23" ht="12.75">
      <c r="G5275">
        <v>354568</v>
      </c>
      <c r="H5275" s="114" t="s">
        <v>4765</v>
      </c>
      <c r="I5275" s="114" t="s">
        <v>4785</v>
      </c>
      <c r="L5275">
        <v>359670</v>
      </c>
      <c r="M5275" s="114" t="s">
        <v>4832</v>
      </c>
      <c r="N5275" s="114" t="s">
        <v>658</v>
      </c>
      <c r="V5275" s="114" t="s">
        <v>4505</v>
      </c>
      <c r="W5275">
        <v>354722</v>
      </c>
    </row>
    <row r="5276" spans="7:23" ht="12.75">
      <c r="G5276">
        <v>354569</v>
      </c>
      <c r="H5276" s="114" t="s">
        <v>4409</v>
      </c>
      <c r="I5276" s="114" t="s">
        <v>4785</v>
      </c>
      <c r="L5276">
        <v>359673</v>
      </c>
      <c r="M5276" s="114" t="s">
        <v>4810</v>
      </c>
      <c r="N5276" s="114" t="s">
        <v>677</v>
      </c>
      <c r="V5276" s="114" t="s">
        <v>4860</v>
      </c>
      <c r="W5276">
        <v>354723</v>
      </c>
    </row>
    <row r="5277" spans="7:23" ht="12.75">
      <c r="G5277">
        <v>404273</v>
      </c>
      <c r="H5277" s="114" t="s">
        <v>5430</v>
      </c>
      <c r="I5277" s="114" t="s">
        <v>4785</v>
      </c>
      <c r="L5277">
        <v>359866</v>
      </c>
      <c r="M5277" s="114" t="s">
        <v>4913</v>
      </c>
      <c r="N5277" s="114" t="s">
        <v>4785</v>
      </c>
      <c r="V5277" s="114" t="s">
        <v>5441</v>
      </c>
      <c r="W5277">
        <v>392266</v>
      </c>
    </row>
    <row r="5278" spans="7:23" ht="12.75">
      <c r="G5278">
        <v>354570</v>
      </c>
      <c r="H5278" s="114" t="s">
        <v>4410</v>
      </c>
      <c r="I5278" s="114" t="s">
        <v>4785</v>
      </c>
      <c r="L5278">
        <v>359867</v>
      </c>
      <c r="M5278" s="114" t="s">
        <v>4915</v>
      </c>
      <c r="N5278" s="114" t="s">
        <v>4785</v>
      </c>
      <c r="V5278" s="114" t="s">
        <v>5442</v>
      </c>
      <c r="W5278">
        <v>392267</v>
      </c>
    </row>
    <row r="5279" spans="7:23" ht="12.75">
      <c r="G5279">
        <v>354571</v>
      </c>
      <c r="H5279" s="114" t="s">
        <v>4411</v>
      </c>
      <c r="I5279" s="114" t="s">
        <v>4785</v>
      </c>
      <c r="L5279">
        <v>360066</v>
      </c>
      <c r="M5279" s="114" t="s">
        <v>5015</v>
      </c>
      <c r="N5279" s="114" t="s">
        <v>4787</v>
      </c>
      <c r="V5279" s="114" t="s">
        <v>4459</v>
      </c>
      <c r="W5279">
        <v>354655</v>
      </c>
    </row>
    <row r="5280" spans="7:23" ht="12.75">
      <c r="G5280">
        <v>354572</v>
      </c>
      <c r="H5280" s="114" t="s">
        <v>4412</v>
      </c>
      <c r="I5280" s="114" t="s">
        <v>4785</v>
      </c>
      <c r="L5280">
        <v>360266</v>
      </c>
      <c r="M5280" s="114" t="s">
        <v>5016</v>
      </c>
      <c r="N5280" s="114" t="s">
        <v>4787</v>
      </c>
      <c r="V5280" s="114" t="s">
        <v>4506</v>
      </c>
      <c r="W5280">
        <v>354724</v>
      </c>
    </row>
    <row r="5281" spans="7:23" ht="12.75">
      <c r="G5281">
        <v>417267</v>
      </c>
      <c r="H5281" s="114" t="s">
        <v>5431</v>
      </c>
      <c r="I5281" s="114" t="s">
        <v>4785</v>
      </c>
      <c r="L5281">
        <v>360868</v>
      </c>
      <c r="M5281" s="114" t="s">
        <v>5027</v>
      </c>
      <c r="N5281" s="114" t="s">
        <v>4787</v>
      </c>
      <c r="V5281" s="114" t="s">
        <v>4507</v>
      </c>
      <c r="W5281">
        <v>354725</v>
      </c>
    </row>
    <row r="5282" spans="7:23" ht="12.75">
      <c r="G5282">
        <v>354573</v>
      </c>
      <c r="H5282" s="114" t="s">
        <v>4766</v>
      </c>
      <c r="I5282" s="114" t="s">
        <v>4785</v>
      </c>
      <c r="L5282">
        <v>361067</v>
      </c>
      <c r="M5282" s="114" t="s">
        <v>5032</v>
      </c>
      <c r="N5282" s="114" t="s">
        <v>4787</v>
      </c>
      <c r="V5282" s="114" t="s">
        <v>4508</v>
      </c>
      <c r="W5282">
        <v>354726</v>
      </c>
    </row>
    <row r="5283" spans="7:23" ht="12.75">
      <c r="G5283">
        <v>354574</v>
      </c>
      <c r="H5283" s="114" t="s">
        <v>4413</v>
      </c>
      <c r="I5283" s="114" t="s">
        <v>4785</v>
      </c>
      <c r="L5283">
        <v>361068</v>
      </c>
      <c r="M5283" s="114" t="s">
        <v>5030</v>
      </c>
      <c r="N5283" s="114" t="s">
        <v>4787</v>
      </c>
      <c r="V5283" s="114" t="s">
        <v>4904</v>
      </c>
      <c r="W5283">
        <v>354727</v>
      </c>
    </row>
    <row r="5284" spans="7:23" ht="12.75">
      <c r="G5284">
        <v>354575</v>
      </c>
      <c r="H5284" s="114" t="s">
        <v>4887</v>
      </c>
      <c r="I5284" s="114" t="s">
        <v>4785</v>
      </c>
      <c r="L5284">
        <v>361266</v>
      </c>
      <c r="M5284" s="114" t="s">
        <v>4920</v>
      </c>
      <c r="N5284" s="114" t="s">
        <v>4785</v>
      </c>
      <c r="V5284" s="114" t="s">
        <v>4510</v>
      </c>
      <c r="W5284">
        <v>354730</v>
      </c>
    </row>
    <row r="5285" spans="7:23" ht="12.75">
      <c r="G5285">
        <v>354578</v>
      </c>
      <c r="H5285" s="114" t="s">
        <v>4415</v>
      </c>
      <c r="I5285" s="114" t="s">
        <v>4785</v>
      </c>
      <c r="L5285">
        <v>361269</v>
      </c>
      <c r="M5285" s="114" t="s">
        <v>4921</v>
      </c>
      <c r="N5285" s="114" t="s">
        <v>4785</v>
      </c>
      <c r="V5285" s="114" t="s">
        <v>4511</v>
      </c>
      <c r="W5285">
        <v>354731</v>
      </c>
    </row>
    <row r="5286" spans="7:23" ht="12.75">
      <c r="G5286">
        <v>354579</v>
      </c>
      <c r="H5286" s="114" t="s">
        <v>4416</v>
      </c>
      <c r="I5286" s="114" t="s">
        <v>4785</v>
      </c>
      <c r="L5286">
        <v>361467</v>
      </c>
      <c r="M5286" s="114" t="s">
        <v>4918</v>
      </c>
      <c r="N5286" s="114" t="s">
        <v>4785</v>
      </c>
      <c r="V5286" s="114" t="s">
        <v>4512</v>
      </c>
      <c r="W5286">
        <v>354732</v>
      </c>
    </row>
    <row r="5287" spans="7:23" ht="12.75">
      <c r="G5287">
        <v>354580</v>
      </c>
      <c r="H5287" s="114" t="s">
        <v>4417</v>
      </c>
      <c r="I5287" s="114" t="s">
        <v>4785</v>
      </c>
      <c r="L5287">
        <v>361470</v>
      </c>
      <c r="M5287" s="114" t="s">
        <v>4919</v>
      </c>
      <c r="N5287" s="114" t="s">
        <v>4785</v>
      </c>
      <c r="V5287" s="114" t="s">
        <v>4513</v>
      </c>
      <c r="W5287">
        <v>354733</v>
      </c>
    </row>
    <row r="5288" spans="7:23" ht="12.75">
      <c r="G5288">
        <v>354581</v>
      </c>
      <c r="H5288" s="114" t="s">
        <v>4418</v>
      </c>
      <c r="I5288" s="114" t="s">
        <v>4785</v>
      </c>
      <c r="L5288">
        <v>361471</v>
      </c>
      <c r="M5288" s="114" t="s">
        <v>4922</v>
      </c>
      <c r="N5288" s="114" t="s">
        <v>4785</v>
      </c>
      <c r="V5288" s="114" t="s">
        <v>4514</v>
      </c>
      <c r="W5288">
        <v>354734</v>
      </c>
    </row>
    <row r="5289" spans="7:23" ht="12.75">
      <c r="G5289">
        <v>362071</v>
      </c>
      <c r="H5289" s="114" t="s">
        <v>5432</v>
      </c>
      <c r="I5289" s="114" t="s">
        <v>4785</v>
      </c>
      <c r="L5289">
        <v>361472</v>
      </c>
      <c r="M5289" s="114" t="s">
        <v>4923</v>
      </c>
      <c r="N5289" s="114" t="s">
        <v>4785</v>
      </c>
      <c r="V5289" s="114" t="s">
        <v>4515</v>
      </c>
      <c r="W5289">
        <v>354735</v>
      </c>
    </row>
    <row r="5290" spans="7:23" ht="12.75">
      <c r="G5290">
        <v>354582</v>
      </c>
      <c r="H5290" s="114" t="s">
        <v>4419</v>
      </c>
      <c r="I5290" s="114" t="s">
        <v>4785</v>
      </c>
      <c r="L5290">
        <v>361669</v>
      </c>
      <c r="M5290" s="114" t="s">
        <v>5028</v>
      </c>
      <c r="N5290" s="114" t="s">
        <v>4787</v>
      </c>
      <c r="V5290" s="114" t="s">
        <v>4516</v>
      </c>
      <c r="W5290">
        <v>354736</v>
      </c>
    </row>
    <row r="5291" spans="7:23" ht="12.75">
      <c r="G5291">
        <v>354583</v>
      </c>
      <c r="H5291" s="114" t="s">
        <v>4420</v>
      </c>
      <c r="I5291" s="114" t="s">
        <v>4785</v>
      </c>
      <c r="L5291">
        <v>361670</v>
      </c>
      <c r="M5291" s="114" t="s">
        <v>5029</v>
      </c>
      <c r="N5291" s="114" t="s">
        <v>4787</v>
      </c>
      <c r="V5291" s="114" t="s">
        <v>4517</v>
      </c>
      <c r="W5291">
        <v>354737</v>
      </c>
    </row>
    <row r="5292" spans="7:23" ht="12.75">
      <c r="G5292">
        <v>354584</v>
      </c>
      <c r="H5292" s="114" t="s">
        <v>4421</v>
      </c>
      <c r="I5292" s="114" t="s">
        <v>4785</v>
      </c>
      <c r="L5292">
        <v>361671</v>
      </c>
      <c r="M5292" s="114" t="s">
        <v>5031</v>
      </c>
      <c r="N5292" s="114" t="s">
        <v>4787</v>
      </c>
      <c r="V5292" s="114" t="s">
        <v>4769</v>
      </c>
      <c r="W5292">
        <v>354738</v>
      </c>
    </row>
    <row r="5293" spans="7:23" ht="12.75">
      <c r="G5293">
        <v>354585</v>
      </c>
      <c r="H5293" s="114" t="s">
        <v>4422</v>
      </c>
      <c r="I5293" s="114" t="s">
        <v>4785</v>
      </c>
      <c r="L5293">
        <v>361675</v>
      </c>
      <c r="M5293" s="114" t="s">
        <v>5033</v>
      </c>
      <c r="N5293" s="114" t="s">
        <v>4787</v>
      </c>
      <c r="V5293" s="114" t="s">
        <v>4770</v>
      </c>
      <c r="W5293">
        <v>354739</v>
      </c>
    </row>
    <row r="5294" spans="7:23" ht="12.75">
      <c r="G5294">
        <v>354586</v>
      </c>
      <c r="H5294" s="114" t="s">
        <v>4423</v>
      </c>
      <c r="I5294" s="114" t="s">
        <v>4785</v>
      </c>
      <c r="L5294">
        <v>362066</v>
      </c>
      <c r="M5294" s="114" t="s">
        <v>5246</v>
      </c>
      <c r="N5294" s="114" t="s">
        <v>658</v>
      </c>
      <c r="V5294" s="114" t="s">
        <v>4518</v>
      </c>
      <c r="W5294">
        <v>354740</v>
      </c>
    </row>
    <row r="5295" spans="7:23" ht="12.75">
      <c r="G5295">
        <v>354587</v>
      </c>
      <c r="H5295" s="114" t="s">
        <v>4424</v>
      </c>
      <c r="I5295" s="114" t="s">
        <v>4785</v>
      </c>
      <c r="L5295">
        <v>362069</v>
      </c>
      <c r="M5295" s="114" t="s">
        <v>5079</v>
      </c>
      <c r="N5295" s="114" t="s">
        <v>677</v>
      </c>
      <c r="V5295" s="114" t="s">
        <v>4519</v>
      </c>
      <c r="W5295">
        <v>354741</v>
      </c>
    </row>
    <row r="5296" spans="7:23" ht="12.75">
      <c r="G5296">
        <v>354588</v>
      </c>
      <c r="H5296" s="114" t="s">
        <v>4425</v>
      </c>
      <c r="I5296" s="114" t="s">
        <v>4785</v>
      </c>
      <c r="L5296">
        <v>362070</v>
      </c>
      <c r="M5296" s="114" t="s">
        <v>5432</v>
      </c>
      <c r="N5296" s="114" t="s">
        <v>678</v>
      </c>
      <c r="V5296" s="114" t="s">
        <v>4520</v>
      </c>
      <c r="W5296">
        <v>354742</v>
      </c>
    </row>
    <row r="5297" spans="7:23" ht="12.75">
      <c r="G5297">
        <v>354589</v>
      </c>
      <c r="H5297" s="114" t="s">
        <v>4426</v>
      </c>
      <c r="I5297" s="114" t="s">
        <v>4785</v>
      </c>
      <c r="L5297">
        <v>362071</v>
      </c>
      <c r="M5297" s="114" t="s">
        <v>5432</v>
      </c>
      <c r="N5297" s="114" t="s">
        <v>4785</v>
      </c>
      <c r="V5297" s="114" t="s">
        <v>4521</v>
      </c>
      <c r="W5297">
        <v>354743</v>
      </c>
    </row>
    <row r="5298" spans="7:23" ht="12.75">
      <c r="G5298">
        <v>354590</v>
      </c>
      <c r="H5298" s="114" t="s">
        <v>4427</v>
      </c>
      <c r="I5298" s="114" t="s">
        <v>4785</v>
      </c>
      <c r="L5298">
        <v>362267</v>
      </c>
      <c r="M5298" s="114" t="s">
        <v>5372</v>
      </c>
      <c r="N5298" s="114" t="s">
        <v>658</v>
      </c>
      <c r="V5298" s="114" t="s">
        <v>4522</v>
      </c>
      <c r="W5298">
        <v>354744</v>
      </c>
    </row>
    <row r="5299" spans="7:23" ht="12.75">
      <c r="G5299">
        <v>354591</v>
      </c>
      <c r="H5299" s="114" t="s">
        <v>4428</v>
      </c>
      <c r="I5299" s="114" t="s">
        <v>4785</v>
      </c>
      <c r="L5299">
        <v>362270</v>
      </c>
      <c r="M5299" s="114" t="s">
        <v>5209</v>
      </c>
      <c r="N5299" s="114" t="s">
        <v>677</v>
      </c>
      <c r="V5299" s="114" t="s">
        <v>4523</v>
      </c>
      <c r="W5299">
        <v>354745</v>
      </c>
    </row>
    <row r="5300" spans="7:23" ht="12.75">
      <c r="G5300">
        <v>354592</v>
      </c>
      <c r="H5300" s="114" t="s">
        <v>4429</v>
      </c>
      <c r="I5300" s="114" t="s">
        <v>4785</v>
      </c>
      <c r="L5300">
        <v>363474</v>
      </c>
      <c r="M5300" s="114" t="s">
        <v>5256</v>
      </c>
      <c r="N5300" s="114" t="s">
        <v>658</v>
      </c>
      <c r="V5300" s="114" t="s">
        <v>4524</v>
      </c>
      <c r="W5300">
        <v>354746</v>
      </c>
    </row>
    <row r="5301" spans="7:23" ht="12.75">
      <c r="G5301">
        <v>354593</v>
      </c>
      <c r="H5301" s="114" t="s">
        <v>4888</v>
      </c>
      <c r="I5301" s="114" t="s">
        <v>4785</v>
      </c>
      <c r="L5301">
        <v>363477</v>
      </c>
      <c r="M5301" s="114" t="s">
        <v>5089</v>
      </c>
      <c r="N5301" s="114" t="s">
        <v>677</v>
      </c>
      <c r="V5301" s="114" t="s">
        <v>4525</v>
      </c>
      <c r="W5301">
        <v>354747</v>
      </c>
    </row>
    <row r="5302" spans="7:23" ht="12.75">
      <c r="G5302">
        <v>355103</v>
      </c>
      <c r="H5302" s="114" t="s">
        <v>4376</v>
      </c>
      <c r="I5302" s="114" t="s">
        <v>4785</v>
      </c>
      <c r="L5302">
        <v>363480</v>
      </c>
      <c r="M5302" s="114" t="s">
        <v>5241</v>
      </c>
      <c r="N5302" s="114" t="s">
        <v>658</v>
      </c>
      <c r="V5302" s="114" t="s">
        <v>4526</v>
      </c>
      <c r="W5302">
        <v>354748</v>
      </c>
    </row>
    <row r="5303" spans="7:23" ht="12.75">
      <c r="G5303">
        <v>355104</v>
      </c>
      <c r="H5303" s="114" t="s">
        <v>4377</v>
      </c>
      <c r="I5303" s="114" t="s">
        <v>4785</v>
      </c>
      <c r="L5303">
        <v>363483</v>
      </c>
      <c r="M5303" s="114" t="s">
        <v>5074</v>
      </c>
      <c r="N5303" s="114" t="s">
        <v>677</v>
      </c>
      <c r="V5303" s="114" t="s">
        <v>4527</v>
      </c>
      <c r="W5303">
        <v>354749</v>
      </c>
    </row>
    <row r="5304" spans="7:23" ht="12.75">
      <c r="G5304">
        <v>355105</v>
      </c>
      <c r="H5304" s="114" t="s">
        <v>4378</v>
      </c>
      <c r="I5304" s="114" t="s">
        <v>4785</v>
      </c>
      <c r="L5304">
        <v>363484</v>
      </c>
      <c r="M5304" s="114" t="s">
        <v>5424</v>
      </c>
      <c r="N5304" s="114" t="s">
        <v>678</v>
      </c>
      <c r="V5304" s="114" t="s">
        <v>4771</v>
      </c>
      <c r="W5304">
        <v>354750</v>
      </c>
    </row>
    <row r="5305" spans="7:23" ht="12.75">
      <c r="G5305">
        <v>355106</v>
      </c>
      <c r="H5305" s="114" t="s">
        <v>4388</v>
      </c>
      <c r="I5305" s="114" t="s">
        <v>4785</v>
      </c>
      <c r="L5305">
        <v>363666</v>
      </c>
      <c r="M5305" s="114" t="s">
        <v>5425</v>
      </c>
      <c r="N5305" s="114" t="s">
        <v>678</v>
      </c>
      <c r="V5305" s="114" t="s">
        <v>4772</v>
      </c>
      <c r="W5305">
        <v>354751</v>
      </c>
    </row>
    <row r="5306" spans="7:23" ht="12.75">
      <c r="G5306">
        <v>355107</v>
      </c>
      <c r="H5306" s="114" t="s">
        <v>4330</v>
      </c>
      <c r="I5306" s="114" t="s">
        <v>4785</v>
      </c>
      <c r="L5306">
        <v>363866</v>
      </c>
      <c r="M5306" s="114" t="s">
        <v>5424</v>
      </c>
      <c r="N5306" s="114" t="s">
        <v>4785</v>
      </c>
      <c r="V5306" s="114" t="s">
        <v>4528</v>
      </c>
      <c r="W5306">
        <v>354752</v>
      </c>
    </row>
    <row r="5307" spans="7:23" ht="12.75">
      <c r="G5307">
        <v>355108</v>
      </c>
      <c r="H5307" s="114" t="s">
        <v>4347</v>
      </c>
      <c r="I5307" s="114" t="s">
        <v>4785</v>
      </c>
      <c r="L5307">
        <v>363867</v>
      </c>
      <c r="M5307" s="114" t="s">
        <v>5425</v>
      </c>
      <c r="N5307" s="114" t="s">
        <v>4785</v>
      </c>
      <c r="V5307" s="114" t="s">
        <v>4529</v>
      </c>
      <c r="W5307">
        <v>354753</v>
      </c>
    </row>
    <row r="5308" spans="7:23" ht="12.75">
      <c r="G5308">
        <v>355101</v>
      </c>
      <c r="H5308" s="114" t="s">
        <v>4889</v>
      </c>
      <c r="I5308" s="114" t="s">
        <v>4785</v>
      </c>
      <c r="L5308">
        <v>364071</v>
      </c>
      <c r="M5308" s="114" t="s">
        <v>5373</v>
      </c>
      <c r="N5308" s="114" t="s">
        <v>658</v>
      </c>
      <c r="V5308" s="114" t="s">
        <v>4530</v>
      </c>
      <c r="W5308">
        <v>354754</v>
      </c>
    </row>
    <row r="5309" spans="7:23" ht="12.75">
      <c r="G5309">
        <v>354596</v>
      </c>
      <c r="H5309" s="114" t="s">
        <v>4431</v>
      </c>
      <c r="I5309" s="114" t="s">
        <v>4785</v>
      </c>
      <c r="L5309">
        <v>364074</v>
      </c>
      <c r="M5309" s="114" t="s">
        <v>5210</v>
      </c>
      <c r="N5309" s="114" t="s">
        <v>677</v>
      </c>
      <c r="V5309" s="114" t="s">
        <v>4905</v>
      </c>
      <c r="W5309">
        <v>354755</v>
      </c>
    </row>
    <row r="5310" spans="7:23" ht="12.75">
      <c r="G5310">
        <v>354597</v>
      </c>
      <c r="H5310" s="114" t="s">
        <v>4432</v>
      </c>
      <c r="I5310" s="114" t="s">
        <v>4785</v>
      </c>
      <c r="L5310">
        <v>367866</v>
      </c>
      <c r="M5310" s="114" t="s">
        <v>5224</v>
      </c>
      <c r="N5310" s="114" t="s">
        <v>658</v>
      </c>
      <c r="V5310" s="114" t="s">
        <v>5443</v>
      </c>
      <c r="W5310">
        <v>418272</v>
      </c>
    </row>
    <row r="5311" spans="7:23" ht="12.75">
      <c r="G5311">
        <v>354598</v>
      </c>
      <c r="H5311" s="114" t="s">
        <v>4433</v>
      </c>
      <c r="I5311" s="114" t="s">
        <v>4785</v>
      </c>
      <c r="L5311">
        <v>367869</v>
      </c>
      <c r="M5311" s="114" t="s">
        <v>5057</v>
      </c>
      <c r="N5311" s="114" t="s">
        <v>677</v>
      </c>
      <c r="V5311" s="114" t="s">
        <v>5444</v>
      </c>
      <c r="W5311">
        <v>418271</v>
      </c>
    </row>
    <row r="5312" spans="7:23" ht="12.75">
      <c r="G5312">
        <v>354599</v>
      </c>
      <c r="H5312" s="114" t="s">
        <v>4434</v>
      </c>
      <c r="I5312" s="114" t="s">
        <v>4785</v>
      </c>
      <c r="L5312">
        <v>367870</v>
      </c>
      <c r="M5312" s="114" t="s">
        <v>5253</v>
      </c>
      <c r="N5312" s="114" t="s">
        <v>658</v>
      </c>
      <c r="V5312" s="114" t="s">
        <v>4532</v>
      </c>
      <c r="W5312">
        <v>354758</v>
      </c>
    </row>
    <row r="5313" spans="7:23" ht="12.75">
      <c r="G5313">
        <v>354600</v>
      </c>
      <c r="H5313" s="114" t="s">
        <v>4435</v>
      </c>
      <c r="I5313" s="114" t="s">
        <v>4785</v>
      </c>
      <c r="L5313">
        <v>367873</v>
      </c>
      <c r="M5313" s="114" t="s">
        <v>5086</v>
      </c>
      <c r="N5313" s="114" t="s">
        <v>677</v>
      </c>
      <c r="V5313" s="114" t="s">
        <v>5445</v>
      </c>
      <c r="W5313">
        <v>416469</v>
      </c>
    </row>
    <row r="5314" spans="7:23" ht="12.75">
      <c r="G5314">
        <v>354601</v>
      </c>
      <c r="H5314" s="114" t="s">
        <v>4436</v>
      </c>
      <c r="I5314" s="114" t="s">
        <v>4785</v>
      </c>
      <c r="L5314">
        <v>368067</v>
      </c>
      <c r="M5314" s="114" t="s">
        <v>5394</v>
      </c>
      <c r="N5314" s="114" t="s">
        <v>680</v>
      </c>
      <c r="V5314" s="114" t="s">
        <v>5446</v>
      </c>
      <c r="W5314">
        <v>415867</v>
      </c>
    </row>
    <row r="5315" spans="7:23" ht="12.75">
      <c r="G5315">
        <v>354602</v>
      </c>
      <c r="H5315" s="114" t="s">
        <v>4890</v>
      </c>
      <c r="I5315" s="114" t="s">
        <v>4785</v>
      </c>
      <c r="L5315">
        <v>368068</v>
      </c>
      <c r="M5315" s="114" t="s">
        <v>5390</v>
      </c>
      <c r="N5315" s="114" t="s">
        <v>680</v>
      </c>
      <c r="V5315" s="114" t="s">
        <v>4535</v>
      </c>
      <c r="W5315">
        <v>354761</v>
      </c>
    </row>
    <row r="5316" spans="7:23" ht="12.75">
      <c r="G5316">
        <v>354605</v>
      </c>
      <c r="H5316" s="114" t="s">
        <v>4438</v>
      </c>
      <c r="I5316" s="114" t="s">
        <v>4785</v>
      </c>
      <c r="L5316">
        <v>371078</v>
      </c>
      <c r="M5316" s="114" t="s">
        <v>5309</v>
      </c>
      <c r="N5316" s="114" t="s">
        <v>658</v>
      </c>
      <c r="V5316" s="114" t="s">
        <v>4536</v>
      </c>
      <c r="W5316">
        <v>354762</v>
      </c>
    </row>
    <row r="5317" spans="7:23" ht="12.75">
      <c r="G5317">
        <v>354606</v>
      </c>
      <c r="H5317" s="114" t="s">
        <v>4439</v>
      </c>
      <c r="I5317" s="114" t="s">
        <v>4785</v>
      </c>
      <c r="L5317">
        <v>371081</v>
      </c>
      <c r="M5317" s="114" t="s">
        <v>5146</v>
      </c>
      <c r="N5317" s="114" t="s">
        <v>677</v>
      </c>
      <c r="V5317" s="114" t="s">
        <v>4537</v>
      </c>
      <c r="W5317">
        <v>354763</v>
      </c>
    </row>
    <row r="5318" spans="7:23" ht="12.75">
      <c r="G5318">
        <v>354608</v>
      </c>
      <c r="H5318" s="114" t="s">
        <v>4441</v>
      </c>
      <c r="I5318" s="114" t="s">
        <v>4785</v>
      </c>
      <c r="L5318">
        <v>371082</v>
      </c>
      <c r="M5318" s="114" t="s">
        <v>5308</v>
      </c>
      <c r="N5318" s="114" t="s">
        <v>658</v>
      </c>
      <c r="V5318" s="114" t="s">
        <v>4538</v>
      </c>
      <c r="W5318">
        <v>354764</v>
      </c>
    </row>
    <row r="5319" spans="7:23" ht="12.75">
      <c r="G5319">
        <v>354609</v>
      </c>
      <c r="H5319" s="114" t="s">
        <v>4442</v>
      </c>
      <c r="I5319" s="114" t="s">
        <v>4785</v>
      </c>
      <c r="L5319">
        <v>371085</v>
      </c>
      <c r="M5319" s="114" t="s">
        <v>5145</v>
      </c>
      <c r="N5319" s="114" t="s">
        <v>677</v>
      </c>
      <c r="V5319" s="114" t="s">
        <v>4539</v>
      </c>
      <c r="W5319">
        <v>354765</v>
      </c>
    </row>
    <row r="5320" spans="7:23" ht="12.75">
      <c r="G5320">
        <v>354611</v>
      </c>
      <c r="H5320" s="114" t="s">
        <v>4444</v>
      </c>
      <c r="I5320" s="114" t="s">
        <v>4785</v>
      </c>
      <c r="L5320">
        <v>371086</v>
      </c>
      <c r="M5320" s="114" t="s">
        <v>5307</v>
      </c>
      <c r="N5320" s="114" t="s">
        <v>658</v>
      </c>
      <c r="V5320" s="114" t="s">
        <v>4540</v>
      </c>
      <c r="W5320">
        <v>354766</v>
      </c>
    </row>
    <row r="5321" spans="7:23" ht="12.75">
      <c r="G5321">
        <v>354612</v>
      </c>
      <c r="H5321" s="114" t="s">
        <v>4445</v>
      </c>
      <c r="I5321" s="114" t="s">
        <v>4785</v>
      </c>
      <c r="L5321">
        <v>371089</v>
      </c>
      <c r="M5321" s="114" t="s">
        <v>5144</v>
      </c>
      <c r="N5321" s="114" t="s">
        <v>677</v>
      </c>
      <c r="V5321" s="114" t="s">
        <v>4541</v>
      </c>
      <c r="W5321">
        <v>354767</v>
      </c>
    </row>
    <row r="5322" spans="7:23" ht="12.75">
      <c r="G5322">
        <v>354613</v>
      </c>
      <c r="H5322" s="114" t="s">
        <v>4446</v>
      </c>
      <c r="I5322" s="114" t="s">
        <v>4785</v>
      </c>
      <c r="L5322">
        <v>371090</v>
      </c>
      <c r="M5322" s="114" t="s">
        <v>5306</v>
      </c>
      <c r="N5322" s="114" t="s">
        <v>658</v>
      </c>
      <c r="V5322" s="114" t="s">
        <v>5447</v>
      </c>
      <c r="W5322">
        <v>418870</v>
      </c>
    </row>
    <row r="5323" spans="7:23" ht="12.75">
      <c r="G5323">
        <v>354614</v>
      </c>
      <c r="H5323" s="114" t="s">
        <v>4447</v>
      </c>
      <c r="I5323" s="114" t="s">
        <v>4785</v>
      </c>
      <c r="L5323">
        <v>371093</v>
      </c>
      <c r="M5323" s="114" t="s">
        <v>5143</v>
      </c>
      <c r="N5323" s="114" t="s">
        <v>677</v>
      </c>
      <c r="V5323" s="114" t="s">
        <v>5448</v>
      </c>
      <c r="W5323">
        <v>418273</v>
      </c>
    </row>
    <row r="5324" spans="7:23" ht="12.75">
      <c r="G5324">
        <v>354615</v>
      </c>
      <c r="H5324" s="114" t="s">
        <v>4891</v>
      </c>
      <c r="I5324" s="114" t="s">
        <v>4785</v>
      </c>
      <c r="L5324">
        <v>371094</v>
      </c>
      <c r="M5324" s="114" t="s">
        <v>5303</v>
      </c>
      <c r="N5324" s="114" t="s">
        <v>658</v>
      </c>
      <c r="V5324" s="114" t="s">
        <v>4542</v>
      </c>
      <c r="W5324">
        <v>354768</v>
      </c>
    </row>
    <row r="5325" spans="7:23" ht="12.75">
      <c r="G5325">
        <v>355277</v>
      </c>
      <c r="H5325" s="114" t="s">
        <v>4892</v>
      </c>
      <c r="I5325" s="114" t="s">
        <v>4785</v>
      </c>
      <c r="L5325">
        <v>371097</v>
      </c>
      <c r="M5325" s="114" t="s">
        <v>5140</v>
      </c>
      <c r="N5325" s="114" t="s">
        <v>677</v>
      </c>
      <c r="V5325" s="114" t="s">
        <v>4543</v>
      </c>
      <c r="W5325">
        <v>354769</v>
      </c>
    </row>
    <row r="5326" spans="7:23" ht="12.75">
      <c r="G5326">
        <v>355280</v>
      </c>
      <c r="H5326" s="114" t="s">
        <v>4533</v>
      </c>
      <c r="I5326" s="114" t="s">
        <v>4785</v>
      </c>
      <c r="L5326">
        <v>371289</v>
      </c>
      <c r="M5326" s="114" t="s">
        <v>5304</v>
      </c>
      <c r="N5326" s="114" t="s">
        <v>658</v>
      </c>
      <c r="V5326" s="114" t="s">
        <v>4544</v>
      </c>
      <c r="W5326">
        <v>354770</v>
      </c>
    </row>
    <row r="5327" spans="7:23" ht="12.75">
      <c r="G5327">
        <v>355284</v>
      </c>
      <c r="H5327" s="114" t="s">
        <v>4487</v>
      </c>
      <c r="I5327" s="114" t="s">
        <v>4785</v>
      </c>
      <c r="L5327">
        <v>371292</v>
      </c>
      <c r="M5327" s="114" t="s">
        <v>5141</v>
      </c>
      <c r="N5327" s="114" t="s">
        <v>677</v>
      </c>
      <c r="V5327" s="114" t="s">
        <v>4545</v>
      </c>
      <c r="W5327">
        <v>354771</v>
      </c>
    </row>
    <row r="5328" spans="7:23" ht="12.75">
      <c r="G5328">
        <v>355282</v>
      </c>
      <c r="H5328" s="114" t="s">
        <v>4893</v>
      </c>
      <c r="I5328" s="114" t="s">
        <v>4785</v>
      </c>
      <c r="L5328">
        <v>371293</v>
      </c>
      <c r="M5328" s="114" t="s">
        <v>5305</v>
      </c>
      <c r="N5328" s="114" t="s">
        <v>658</v>
      </c>
      <c r="V5328" s="114" t="s">
        <v>4546</v>
      </c>
      <c r="W5328">
        <v>354772</v>
      </c>
    </row>
    <row r="5329" spans="7:23" ht="12.75">
      <c r="G5329">
        <v>355291</v>
      </c>
      <c r="H5329" s="114" t="s">
        <v>4534</v>
      </c>
      <c r="I5329" s="114" t="s">
        <v>4785</v>
      </c>
      <c r="L5329">
        <v>371296</v>
      </c>
      <c r="M5329" s="114" t="s">
        <v>5142</v>
      </c>
      <c r="N5329" s="114" t="s">
        <v>677</v>
      </c>
      <c r="V5329" s="114" t="s">
        <v>5449</v>
      </c>
      <c r="W5329">
        <v>416470</v>
      </c>
    </row>
    <row r="5330" spans="7:23" ht="12.75">
      <c r="G5330">
        <v>354705</v>
      </c>
      <c r="H5330" s="114" t="s">
        <v>4490</v>
      </c>
      <c r="I5330" s="114" t="s">
        <v>4785</v>
      </c>
      <c r="L5330">
        <v>371297</v>
      </c>
      <c r="M5330" s="114" t="s">
        <v>5310</v>
      </c>
      <c r="N5330" s="114" t="s">
        <v>658</v>
      </c>
      <c r="V5330" s="114" t="s">
        <v>5450</v>
      </c>
      <c r="W5330">
        <v>416471</v>
      </c>
    </row>
    <row r="5331" spans="7:23" ht="12.75">
      <c r="G5331">
        <v>355289</v>
      </c>
      <c r="H5331" s="114" t="s">
        <v>4894</v>
      </c>
      <c r="I5331" s="114" t="s">
        <v>4785</v>
      </c>
      <c r="L5331">
        <v>371300</v>
      </c>
      <c r="M5331" s="114" t="s">
        <v>5147</v>
      </c>
      <c r="N5331" s="114" t="s">
        <v>677</v>
      </c>
      <c r="V5331" s="114" t="s">
        <v>4550</v>
      </c>
      <c r="W5331">
        <v>354776</v>
      </c>
    </row>
    <row r="5332" spans="7:23" ht="12.75">
      <c r="G5332">
        <v>355296</v>
      </c>
      <c r="H5332" s="114" t="s">
        <v>4895</v>
      </c>
      <c r="I5332" s="114" t="s">
        <v>4785</v>
      </c>
      <c r="L5332">
        <v>371870</v>
      </c>
      <c r="M5332" s="114" t="s">
        <v>5330</v>
      </c>
      <c r="N5332" s="114" t="s">
        <v>658</v>
      </c>
      <c r="V5332" s="114" t="s">
        <v>4551</v>
      </c>
      <c r="W5332">
        <v>354777</v>
      </c>
    </row>
    <row r="5333" spans="7:23" ht="12.75">
      <c r="G5333">
        <v>354623</v>
      </c>
      <c r="H5333" s="114" t="s">
        <v>4452</v>
      </c>
      <c r="I5333" s="114" t="s">
        <v>4785</v>
      </c>
      <c r="L5333">
        <v>371873</v>
      </c>
      <c r="M5333" s="114" t="s">
        <v>5167</v>
      </c>
      <c r="N5333" s="114" t="s">
        <v>677</v>
      </c>
      <c r="V5333" s="114" t="s">
        <v>4552</v>
      </c>
      <c r="W5333">
        <v>354778</v>
      </c>
    </row>
    <row r="5334" spans="7:23" ht="12.75">
      <c r="G5334">
        <v>354624</v>
      </c>
      <c r="H5334" s="114" t="s">
        <v>780</v>
      </c>
      <c r="I5334" s="114" t="s">
        <v>4785</v>
      </c>
      <c r="L5334">
        <v>371874</v>
      </c>
      <c r="M5334" s="114" t="s">
        <v>5329</v>
      </c>
      <c r="N5334" s="114" t="s">
        <v>658</v>
      </c>
      <c r="V5334" s="114" t="s">
        <v>5451</v>
      </c>
      <c r="W5334">
        <v>416679</v>
      </c>
    </row>
    <row r="5335" spans="7:23" ht="12.75">
      <c r="G5335">
        <v>354625</v>
      </c>
      <c r="H5335" s="114" t="s">
        <v>781</v>
      </c>
      <c r="I5335" s="114" t="s">
        <v>4785</v>
      </c>
      <c r="L5335">
        <v>371877</v>
      </c>
      <c r="M5335" s="114" t="s">
        <v>5166</v>
      </c>
      <c r="N5335" s="114" t="s">
        <v>677</v>
      </c>
      <c r="V5335" s="114" t="s">
        <v>4906</v>
      </c>
      <c r="W5335">
        <v>354779</v>
      </c>
    </row>
    <row r="5336" spans="7:23" ht="12.75">
      <c r="G5336">
        <v>354626</v>
      </c>
      <c r="H5336" s="114" t="s">
        <v>782</v>
      </c>
      <c r="I5336" s="114" t="s">
        <v>4785</v>
      </c>
      <c r="L5336">
        <v>371878</v>
      </c>
      <c r="M5336" s="114" t="s">
        <v>5328</v>
      </c>
      <c r="N5336" s="114" t="s">
        <v>658</v>
      </c>
      <c r="V5336" s="114" t="s">
        <v>4554</v>
      </c>
      <c r="W5336">
        <v>354782</v>
      </c>
    </row>
    <row r="5337" spans="7:23" ht="12.75">
      <c r="G5337">
        <v>354627</v>
      </c>
      <c r="H5337" s="114" t="s">
        <v>783</v>
      </c>
      <c r="I5337" s="114" t="s">
        <v>4785</v>
      </c>
      <c r="L5337">
        <v>371881</v>
      </c>
      <c r="M5337" s="114" t="s">
        <v>5165</v>
      </c>
      <c r="N5337" s="114" t="s">
        <v>677</v>
      </c>
      <c r="V5337" s="114" t="s">
        <v>4555</v>
      </c>
      <c r="W5337">
        <v>354783</v>
      </c>
    </row>
    <row r="5338" spans="7:23" ht="12.75">
      <c r="G5338">
        <v>354628</v>
      </c>
      <c r="H5338" s="114" t="s">
        <v>784</v>
      </c>
      <c r="I5338" s="114" t="s">
        <v>4785</v>
      </c>
      <c r="L5338">
        <v>371882</v>
      </c>
      <c r="M5338" s="114" t="s">
        <v>5327</v>
      </c>
      <c r="N5338" s="114" t="s">
        <v>658</v>
      </c>
      <c r="V5338" s="114" t="s">
        <v>4556</v>
      </c>
      <c r="W5338">
        <v>354784</v>
      </c>
    </row>
    <row r="5339" spans="7:23" ht="12.75">
      <c r="G5339">
        <v>354629</v>
      </c>
      <c r="H5339" s="114" t="s">
        <v>785</v>
      </c>
      <c r="I5339" s="114" t="s">
        <v>4785</v>
      </c>
      <c r="L5339">
        <v>371885</v>
      </c>
      <c r="M5339" s="114" t="s">
        <v>5164</v>
      </c>
      <c r="N5339" s="114" t="s">
        <v>677</v>
      </c>
      <c r="V5339" s="114" t="s">
        <v>4557</v>
      </c>
      <c r="W5339">
        <v>354785</v>
      </c>
    </row>
    <row r="5340" spans="7:23" ht="12.75">
      <c r="G5340">
        <v>354630</v>
      </c>
      <c r="H5340" s="114" t="s">
        <v>786</v>
      </c>
      <c r="I5340" s="114" t="s">
        <v>4785</v>
      </c>
      <c r="L5340">
        <v>371886</v>
      </c>
      <c r="M5340" s="114" t="s">
        <v>5326</v>
      </c>
      <c r="N5340" s="114" t="s">
        <v>658</v>
      </c>
      <c r="V5340" s="114" t="s">
        <v>4558</v>
      </c>
      <c r="W5340">
        <v>354786</v>
      </c>
    </row>
    <row r="5341" spans="7:23" ht="12.75">
      <c r="G5341">
        <v>354631</v>
      </c>
      <c r="H5341" s="114" t="s">
        <v>787</v>
      </c>
      <c r="I5341" s="114" t="s">
        <v>4785</v>
      </c>
      <c r="L5341">
        <v>371889</v>
      </c>
      <c r="M5341" s="114" t="s">
        <v>5163</v>
      </c>
      <c r="N5341" s="114" t="s">
        <v>677</v>
      </c>
      <c r="V5341" s="114" t="s">
        <v>4559</v>
      </c>
      <c r="W5341">
        <v>354787</v>
      </c>
    </row>
    <row r="5342" spans="7:23" ht="12.75">
      <c r="G5342">
        <v>354632</v>
      </c>
      <c r="H5342" s="114" t="s">
        <v>788</v>
      </c>
      <c r="I5342" s="114" t="s">
        <v>4785</v>
      </c>
      <c r="L5342">
        <v>371890</v>
      </c>
      <c r="M5342" s="114" t="s">
        <v>5325</v>
      </c>
      <c r="N5342" s="114" t="s">
        <v>658</v>
      </c>
      <c r="V5342" s="114" t="s">
        <v>4560</v>
      </c>
      <c r="W5342">
        <v>354788</v>
      </c>
    </row>
    <row r="5343" spans="7:23" ht="12.75">
      <c r="G5343">
        <v>354633</v>
      </c>
      <c r="H5343" s="114" t="s">
        <v>4896</v>
      </c>
      <c r="I5343" s="114" t="s">
        <v>4785</v>
      </c>
      <c r="L5343">
        <v>371893</v>
      </c>
      <c r="M5343" s="114" t="s">
        <v>5162</v>
      </c>
      <c r="N5343" s="114" t="s">
        <v>677</v>
      </c>
      <c r="V5343" s="114" t="s">
        <v>4561</v>
      </c>
      <c r="W5343">
        <v>354789</v>
      </c>
    </row>
    <row r="5344" spans="7:23" ht="12.75">
      <c r="G5344">
        <v>354636</v>
      </c>
      <c r="H5344" s="114" t="s">
        <v>4454</v>
      </c>
      <c r="I5344" s="114" t="s">
        <v>4785</v>
      </c>
      <c r="L5344">
        <v>371894</v>
      </c>
      <c r="M5344" s="114" t="s">
        <v>5320</v>
      </c>
      <c r="N5344" s="114" t="s">
        <v>658</v>
      </c>
      <c r="V5344" s="114" t="s">
        <v>4562</v>
      </c>
      <c r="W5344">
        <v>354790</v>
      </c>
    </row>
    <row r="5345" spans="7:23" ht="12.75">
      <c r="G5345">
        <v>354637</v>
      </c>
      <c r="H5345" s="114" t="s">
        <v>4455</v>
      </c>
      <c r="I5345" s="114" t="s">
        <v>4785</v>
      </c>
      <c r="L5345">
        <v>371897</v>
      </c>
      <c r="M5345" s="114" t="s">
        <v>5157</v>
      </c>
      <c r="N5345" s="114" t="s">
        <v>677</v>
      </c>
      <c r="V5345" s="114" t="s">
        <v>5452</v>
      </c>
      <c r="W5345">
        <v>407067</v>
      </c>
    </row>
    <row r="5346" spans="7:23" ht="12.75">
      <c r="G5346">
        <v>354638</v>
      </c>
      <c r="H5346" s="114" t="s">
        <v>4897</v>
      </c>
      <c r="I5346" s="114" t="s">
        <v>4785</v>
      </c>
      <c r="L5346">
        <v>371898</v>
      </c>
      <c r="M5346" s="114" t="s">
        <v>5319</v>
      </c>
      <c r="N5346" s="114" t="s">
        <v>658</v>
      </c>
      <c r="V5346" s="114" t="s">
        <v>4563</v>
      </c>
      <c r="W5346">
        <v>354791</v>
      </c>
    </row>
    <row r="5347" spans="7:23" ht="12.75">
      <c r="G5347">
        <v>354641</v>
      </c>
      <c r="H5347" s="114" t="s">
        <v>800</v>
      </c>
      <c r="I5347" s="114" t="s">
        <v>4785</v>
      </c>
      <c r="L5347">
        <v>371901</v>
      </c>
      <c r="M5347" s="114" t="s">
        <v>5156</v>
      </c>
      <c r="N5347" s="114" t="s">
        <v>677</v>
      </c>
      <c r="V5347" s="114" t="s">
        <v>4564</v>
      </c>
      <c r="W5347">
        <v>354792</v>
      </c>
    </row>
    <row r="5348" spans="7:23" ht="12.75">
      <c r="G5348">
        <v>418867</v>
      </c>
      <c r="H5348" s="114" t="s">
        <v>5052</v>
      </c>
      <c r="I5348" s="114" t="s">
        <v>4785</v>
      </c>
      <c r="L5348">
        <v>371902</v>
      </c>
      <c r="M5348" s="114" t="s">
        <v>5317</v>
      </c>
      <c r="N5348" s="114" t="s">
        <v>658</v>
      </c>
      <c r="V5348" s="114" t="s">
        <v>4907</v>
      </c>
      <c r="W5348">
        <v>354793</v>
      </c>
    </row>
    <row r="5349" spans="7:23" ht="12.75">
      <c r="G5349">
        <v>354642</v>
      </c>
      <c r="H5349" s="114" t="s">
        <v>801</v>
      </c>
      <c r="I5349" s="114" t="s">
        <v>4785</v>
      </c>
      <c r="L5349">
        <v>371905</v>
      </c>
      <c r="M5349" s="114" t="s">
        <v>5154</v>
      </c>
      <c r="N5349" s="114" t="s">
        <v>677</v>
      </c>
      <c r="V5349" s="114" t="s">
        <v>4566</v>
      </c>
      <c r="W5349">
        <v>354796</v>
      </c>
    </row>
    <row r="5350" spans="7:23" ht="12.75">
      <c r="G5350">
        <v>354643</v>
      </c>
      <c r="H5350" s="114" t="s">
        <v>802</v>
      </c>
      <c r="I5350" s="114" t="s">
        <v>4785</v>
      </c>
      <c r="L5350">
        <v>371906</v>
      </c>
      <c r="M5350" s="114" t="s">
        <v>5316</v>
      </c>
      <c r="N5350" s="114" t="s">
        <v>658</v>
      </c>
      <c r="V5350" s="114" t="s">
        <v>4908</v>
      </c>
      <c r="W5350">
        <v>354797</v>
      </c>
    </row>
    <row r="5351" spans="7:23" ht="12.75">
      <c r="G5351">
        <v>414667</v>
      </c>
      <c r="H5351" s="114" t="s">
        <v>5433</v>
      </c>
      <c r="I5351" s="114" t="s">
        <v>4785</v>
      </c>
      <c r="L5351">
        <v>371909</v>
      </c>
      <c r="M5351" s="114" t="s">
        <v>5153</v>
      </c>
      <c r="N5351" s="114" t="s">
        <v>677</v>
      </c>
      <c r="V5351" s="114" t="s">
        <v>4773</v>
      </c>
      <c r="W5351">
        <v>354800</v>
      </c>
    </row>
    <row r="5352" spans="7:23" ht="12.75">
      <c r="G5352">
        <v>354644</v>
      </c>
      <c r="H5352" s="114" t="s">
        <v>4898</v>
      </c>
      <c r="I5352" s="114" t="s">
        <v>4785</v>
      </c>
      <c r="L5352">
        <v>371910</v>
      </c>
      <c r="M5352" s="114" t="s">
        <v>5315</v>
      </c>
      <c r="N5352" s="114" t="s">
        <v>658</v>
      </c>
      <c r="V5352" s="114" t="s">
        <v>4568</v>
      </c>
      <c r="W5352">
        <v>354801</v>
      </c>
    </row>
    <row r="5353" spans="7:23" ht="12.75">
      <c r="G5353">
        <v>354647</v>
      </c>
      <c r="H5353" s="114" t="s">
        <v>805</v>
      </c>
      <c r="I5353" s="114" t="s">
        <v>4785</v>
      </c>
      <c r="L5353">
        <v>371913</v>
      </c>
      <c r="M5353" s="114" t="s">
        <v>5152</v>
      </c>
      <c r="N5353" s="114" t="s">
        <v>677</v>
      </c>
      <c r="V5353" s="114" t="s">
        <v>4569</v>
      </c>
      <c r="W5353">
        <v>354802</v>
      </c>
    </row>
    <row r="5354" spans="7:23" ht="12.75">
      <c r="G5354">
        <v>354648</v>
      </c>
      <c r="H5354" s="114" t="s">
        <v>806</v>
      </c>
      <c r="I5354" s="114" t="s">
        <v>4785</v>
      </c>
      <c r="L5354">
        <v>371914</v>
      </c>
      <c r="M5354" s="114" t="s">
        <v>5314</v>
      </c>
      <c r="N5354" s="114" t="s">
        <v>658</v>
      </c>
      <c r="V5354" s="114" t="s">
        <v>4774</v>
      </c>
      <c r="W5354">
        <v>354803</v>
      </c>
    </row>
    <row r="5355" spans="7:23" ht="12.75">
      <c r="G5355">
        <v>354649</v>
      </c>
      <c r="H5355" s="114" t="s">
        <v>807</v>
      </c>
      <c r="I5355" s="114" t="s">
        <v>4785</v>
      </c>
      <c r="L5355">
        <v>371917</v>
      </c>
      <c r="M5355" s="114" t="s">
        <v>5151</v>
      </c>
      <c r="N5355" s="114" t="s">
        <v>677</v>
      </c>
      <c r="V5355" s="114" t="s">
        <v>4775</v>
      </c>
      <c r="W5355">
        <v>354804</v>
      </c>
    </row>
    <row r="5356" spans="7:23" ht="12.75">
      <c r="G5356">
        <v>354650</v>
      </c>
      <c r="H5356" s="114" t="s">
        <v>808</v>
      </c>
      <c r="I5356" s="114" t="s">
        <v>4785</v>
      </c>
      <c r="L5356">
        <v>371918</v>
      </c>
      <c r="M5356" s="114" t="s">
        <v>5313</v>
      </c>
      <c r="N5356" s="114" t="s">
        <v>658</v>
      </c>
      <c r="V5356" s="114" t="s">
        <v>4909</v>
      </c>
      <c r="W5356">
        <v>354805</v>
      </c>
    </row>
    <row r="5357" spans="7:23" ht="12.75">
      <c r="G5357">
        <v>354651</v>
      </c>
      <c r="H5357" s="114" t="s">
        <v>809</v>
      </c>
      <c r="I5357" s="114" t="s">
        <v>4785</v>
      </c>
      <c r="L5357">
        <v>371921</v>
      </c>
      <c r="M5357" s="114" t="s">
        <v>5150</v>
      </c>
      <c r="N5357" s="114" t="s">
        <v>677</v>
      </c>
      <c r="V5357" s="114" t="s">
        <v>776</v>
      </c>
      <c r="W5357">
        <v>355306</v>
      </c>
    </row>
    <row r="5358" spans="7:23" ht="12.75">
      <c r="G5358">
        <v>354652</v>
      </c>
      <c r="H5358" s="114" t="s">
        <v>810</v>
      </c>
      <c r="I5358" s="114" t="s">
        <v>4785</v>
      </c>
      <c r="L5358">
        <v>371922</v>
      </c>
      <c r="M5358" s="114" t="s">
        <v>5312</v>
      </c>
      <c r="N5358" s="114" t="s">
        <v>658</v>
      </c>
      <c r="V5358" s="114" t="s">
        <v>794</v>
      </c>
      <c r="W5358">
        <v>355307</v>
      </c>
    </row>
    <row r="5359" spans="7:23" ht="12.75">
      <c r="G5359">
        <v>354653</v>
      </c>
      <c r="H5359" s="114" t="s">
        <v>4796</v>
      </c>
      <c r="I5359" s="114" t="s">
        <v>4785</v>
      </c>
      <c r="L5359">
        <v>371925</v>
      </c>
      <c r="M5359" s="114" t="s">
        <v>5149</v>
      </c>
      <c r="N5359" s="114" t="s">
        <v>677</v>
      </c>
      <c r="V5359" s="114" t="s">
        <v>4910</v>
      </c>
      <c r="W5359">
        <v>355308</v>
      </c>
    </row>
    <row r="5360" spans="7:23" ht="12.75">
      <c r="G5360">
        <v>397272</v>
      </c>
      <c r="H5360" s="114" t="s">
        <v>5053</v>
      </c>
      <c r="I5360" s="114" t="s">
        <v>4785</v>
      </c>
      <c r="L5360">
        <v>371926</v>
      </c>
      <c r="M5360" s="114" t="s">
        <v>5311</v>
      </c>
      <c r="N5360" s="114" t="s">
        <v>658</v>
      </c>
      <c r="V5360" s="114" t="s">
        <v>4911</v>
      </c>
      <c r="W5360">
        <v>355309</v>
      </c>
    </row>
    <row r="5361" spans="7:23" ht="12.75">
      <c r="G5361">
        <v>420672</v>
      </c>
      <c r="H5361" s="114" t="s">
        <v>5054</v>
      </c>
      <c r="I5361" s="114" t="s">
        <v>4785</v>
      </c>
      <c r="L5361">
        <v>371929</v>
      </c>
      <c r="M5361" s="114" t="s">
        <v>5148</v>
      </c>
      <c r="N5361" s="114" t="s">
        <v>677</v>
      </c>
      <c r="V5361" s="114" t="s">
        <v>4912</v>
      </c>
      <c r="W5361">
        <v>355310</v>
      </c>
    </row>
    <row r="5362" spans="7:23" ht="12.75">
      <c r="G5362">
        <v>354654</v>
      </c>
      <c r="H5362" s="114" t="s">
        <v>4458</v>
      </c>
      <c r="I5362" s="114" t="s">
        <v>4785</v>
      </c>
      <c r="L5362">
        <v>373470</v>
      </c>
      <c r="M5362" s="114" t="s">
        <v>5347</v>
      </c>
      <c r="N5362" s="114" t="s">
        <v>658</v>
      </c>
      <c r="V5362" s="114" t="s">
        <v>4913</v>
      </c>
      <c r="W5362">
        <v>359866</v>
      </c>
    </row>
    <row r="5363" spans="7:23" ht="12.75">
      <c r="G5363">
        <v>404270</v>
      </c>
      <c r="H5363" s="114" t="s">
        <v>5434</v>
      </c>
      <c r="I5363" s="114" t="s">
        <v>4785</v>
      </c>
      <c r="L5363">
        <v>373473</v>
      </c>
      <c r="M5363" s="114" t="s">
        <v>5184</v>
      </c>
      <c r="N5363" s="114" t="s">
        <v>677</v>
      </c>
      <c r="V5363" s="114" t="s">
        <v>4914</v>
      </c>
      <c r="W5363">
        <v>355304</v>
      </c>
    </row>
    <row r="5364" spans="7:23" ht="12.75">
      <c r="G5364">
        <v>354656</v>
      </c>
      <c r="H5364" s="114" t="s">
        <v>4899</v>
      </c>
      <c r="I5364" s="114" t="s">
        <v>4785</v>
      </c>
      <c r="L5364">
        <v>373474</v>
      </c>
      <c r="M5364" s="114" t="s">
        <v>5346</v>
      </c>
      <c r="N5364" s="114" t="s">
        <v>658</v>
      </c>
      <c r="V5364" s="114" t="s">
        <v>4379</v>
      </c>
      <c r="W5364">
        <v>355466</v>
      </c>
    </row>
    <row r="5365" spans="7:23" ht="12.75">
      <c r="G5365">
        <v>354659</v>
      </c>
      <c r="H5365" s="114" t="s">
        <v>803</v>
      </c>
      <c r="I5365" s="114" t="s">
        <v>4785</v>
      </c>
      <c r="L5365">
        <v>373477</v>
      </c>
      <c r="M5365" s="114" t="s">
        <v>5183</v>
      </c>
      <c r="N5365" s="114" t="s">
        <v>677</v>
      </c>
      <c r="V5365" s="114" t="s">
        <v>4380</v>
      </c>
      <c r="W5365">
        <v>355467</v>
      </c>
    </row>
    <row r="5366" spans="7:23" ht="12.75">
      <c r="G5366">
        <v>354660</v>
      </c>
      <c r="H5366" s="114" t="s">
        <v>804</v>
      </c>
      <c r="I5366" s="114" t="s">
        <v>4785</v>
      </c>
      <c r="L5366">
        <v>373478</v>
      </c>
      <c r="M5366" s="114" t="s">
        <v>5345</v>
      </c>
      <c r="N5366" s="114" t="s">
        <v>658</v>
      </c>
      <c r="V5366" s="114" t="s">
        <v>4382</v>
      </c>
      <c r="W5366">
        <v>355469</v>
      </c>
    </row>
    <row r="5367" spans="7:23" ht="12.75">
      <c r="G5367">
        <v>421272</v>
      </c>
      <c r="H5367" s="114" t="s">
        <v>5056</v>
      </c>
      <c r="I5367" s="114" t="s">
        <v>4785</v>
      </c>
      <c r="L5367">
        <v>373481</v>
      </c>
      <c r="M5367" s="114" t="s">
        <v>5182</v>
      </c>
      <c r="N5367" s="114" t="s">
        <v>677</v>
      </c>
      <c r="V5367" s="114" t="s">
        <v>4384</v>
      </c>
      <c r="W5367">
        <v>355470</v>
      </c>
    </row>
    <row r="5368" spans="7:23" ht="12.75">
      <c r="G5368">
        <v>354662</v>
      </c>
      <c r="H5368" s="114" t="s">
        <v>815</v>
      </c>
      <c r="I5368" s="114" t="s">
        <v>4785</v>
      </c>
      <c r="L5368">
        <v>373482</v>
      </c>
      <c r="M5368" s="114" t="s">
        <v>5344</v>
      </c>
      <c r="N5368" s="114" t="s">
        <v>658</v>
      </c>
      <c r="V5368" s="114" t="s">
        <v>4385</v>
      </c>
      <c r="W5368">
        <v>355471</v>
      </c>
    </row>
    <row r="5369" spans="7:23" ht="12.75">
      <c r="G5369">
        <v>354663</v>
      </c>
      <c r="H5369" s="114" t="s">
        <v>816</v>
      </c>
      <c r="I5369" s="114" t="s">
        <v>4785</v>
      </c>
      <c r="L5369">
        <v>373485</v>
      </c>
      <c r="M5369" s="114" t="s">
        <v>5181</v>
      </c>
      <c r="N5369" s="114" t="s">
        <v>677</v>
      </c>
      <c r="V5369" s="114" t="s">
        <v>4386</v>
      </c>
      <c r="W5369">
        <v>355472</v>
      </c>
    </row>
    <row r="5370" spans="7:23" ht="12.75">
      <c r="G5370">
        <v>354664</v>
      </c>
      <c r="H5370" s="114" t="s">
        <v>817</v>
      </c>
      <c r="I5370" s="114" t="s">
        <v>4785</v>
      </c>
      <c r="L5370">
        <v>373667</v>
      </c>
      <c r="M5370" s="114" t="s">
        <v>5348</v>
      </c>
      <c r="N5370" s="114" t="s">
        <v>658</v>
      </c>
      <c r="V5370" s="114" t="s">
        <v>4397</v>
      </c>
      <c r="W5370">
        <v>355473</v>
      </c>
    </row>
    <row r="5371" spans="7:23" ht="12.75">
      <c r="G5371">
        <v>354665</v>
      </c>
      <c r="H5371" s="114" t="s">
        <v>4462</v>
      </c>
      <c r="I5371" s="114" t="s">
        <v>4785</v>
      </c>
      <c r="L5371">
        <v>373670</v>
      </c>
      <c r="M5371" s="114" t="s">
        <v>5185</v>
      </c>
      <c r="N5371" s="114" t="s">
        <v>677</v>
      </c>
      <c r="V5371" s="114" t="s">
        <v>4398</v>
      </c>
      <c r="W5371">
        <v>355474</v>
      </c>
    </row>
    <row r="5372" spans="7:23" ht="12.75">
      <c r="G5372">
        <v>354666</v>
      </c>
      <c r="H5372" s="114" t="s">
        <v>4900</v>
      </c>
      <c r="I5372" s="114" t="s">
        <v>4785</v>
      </c>
      <c r="L5372">
        <v>374076</v>
      </c>
      <c r="M5372" s="114" t="s">
        <v>5360</v>
      </c>
      <c r="N5372" s="114" t="s">
        <v>658</v>
      </c>
      <c r="V5372" s="114" t="s">
        <v>4403</v>
      </c>
      <c r="W5372">
        <v>355475</v>
      </c>
    </row>
    <row r="5373" spans="7:23" ht="12.75">
      <c r="G5373">
        <v>354669</v>
      </c>
      <c r="H5373" s="114" t="s">
        <v>4464</v>
      </c>
      <c r="I5373" s="114" t="s">
        <v>4785</v>
      </c>
      <c r="L5373">
        <v>374079</v>
      </c>
      <c r="M5373" s="114" t="s">
        <v>5197</v>
      </c>
      <c r="N5373" s="114" t="s">
        <v>677</v>
      </c>
      <c r="V5373" s="114" t="s">
        <v>4404</v>
      </c>
      <c r="W5373">
        <v>355476</v>
      </c>
    </row>
    <row r="5374" spans="7:23" ht="12.75">
      <c r="G5374">
        <v>354670</v>
      </c>
      <c r="H5374" s="114" t="s">
        <v>4465</v>
      </c>
      <c r="I5374" s="114" t="s">
        <v>4785</v>
      </c>
      <c r="L5374">
        <v>374080</v>
      </c>
      <c r="M5374" s="114" t="s">
        <v>5359</v>
      </c>
      <c r="N5374" s="114" t="s">
        <v>658</v>
      </c>
      <c r="V5374" s="114" t="s">
        <v>4915</v>
      </c>
      <c r="W5374">
        <v>359867</v>
      </c>
    </row>
    <row r="5375" spans="7:23" ht="12.75">
      <c r="G5375">
        <v>354671</v>
      </c>
      <c r="H5375" s="114" t="s">
        <v>4901</v>
      </c>
      <c r="I5375" s="114" t="s">
        <v>4785</v>
      </c>
      <c r="L5375">
        <v>374083</v>
      </c>
      <c r="M5375" s="114" t="s">
        <v>5196</v>
      </c>
      <c r="N5375" s="114" t="s">
        <v>677</v>
      </c>
      <c r="V5375" s="114" t="s">
        <v>4916</v>
      </c>
      <c r="W5375">
        <v>355318</v>
      </c>
    </row>
    <row r="5376" spans="7:23" ht="12.75">
      <c r="G5376">
        <v>354674</v>
      </c>
      <c r="H5376" s="114" t="s">
        <v>4467</v>
      </c>
      <c r="I5376" s="114" t="s">
        <v>4785</v>
      </c>
      <c r="L5376">
        <v>374084</v>
      </c>
      <c r="M5376" s="114" t="s">
        <v>5358</v>
      </c>
      <c r="N5376" s="114" t="s">
        <v>658</v>
      </c>
      <c r="V5376" s="114" t="s">
        <v>4917</v>
      </c>
      <c r="W5376">
        <v>358869</v>
      </c>
    </row>
    <row r="5377" spans="7:23" ht="12.75">
      <c r="G5377">
        <v>354675</v>
      </c>
      <c r="H5377" s="114" t="s">
        <v>4468</v>
      </c>
      <c r="I5377" s="114" t="s">
        <v>4785</v>
      </c>
      <c r="L5377">
        <v>374087</v>
      </c>
      <c r="M5377" s="114" t="s">
        <v>5195</v>
      </c>
      <c r="N5377" s="114" t="s">
        <v>677</v>
      </c>
      <c r="V5377" s="114" t="s">
        <v>4918</v>
      </c>
      <c r="W5377">
        <v>361467</v>
      </c>
    </row>
    <row r="5378" spans="7:23" ht="12.75">
      <c r="G5378">
        <v>354676</v>
      </c>
      <c r="H5378" s="114" t="s">
        <v>4469</v>
      </c>
      <c r="I5378" s="114" t="s">
        <v>4785</v>
      </c>
      <c r="L5378">
        <v>374088</v>
      </c>
      <c r="M5378" s="114" t="s">
        <v>5357</v>
      </c>
      <c r="N5378" s="114" t="s">
        <v>658</v>
      </c>
      <c r="V5378" s="114" t="s">
        <v>4919</v>
      </c>
      <c r="W5378">
        <v>361470</v>
      </c>
    </row>
    <row r="5379" spans="7:23" ht="12.75">
      <c r="G5379">
        <v>354677</v>
      </c>
      <c r="H5379" s="114" t="s">
        <v>4902</v>
      </c>
      <c r="I5379" s="114" t="s">
        <v>4785</v>
      </c>
      <c r="L5379">
        <v>374091</v>
      </c>
      <c r="M5379" s="114" t="s">
        <v>5194</v>
      </c>
      <c r="N5379" s="114" t="s">
        <v>677</v>
      </c>
      <c r="V5379" s="114" t="s">
        <v>4920</v>
      </c>
      <c r="W5379">
        <v>361266</v>
      </c>
    </row>
    <row r="5380" spans="7:23" ht="12.75">
      <c r="G5380">
        <v>414467</v>
      </c>
      <c r="H5380" s="114" t="s">
        <v>5435</v>
      </c>
      <c r="I5380" s="114" t="s">
        <v>4785</v>
      </c>
      <c r="L5380">
        <v>374092</v>
      </c>
      <c r="M5380" s="114" t="s">
        <v>5356</v>
      </c>
      <c r="N5380" s="114" t="s">
        <v>658</v>
      </c>
      <c r="V5380" s="114" t="s">
        <v>4921</v>
      </c>
      <c r="W5380">
        <v>361269</v>
      </c>
    </row>
    <row r="5381" spans="7:23" ht="12.75">
      <c r="G5381">
        <v>354680</v>
      </c>
      <c r="H5381" s="114" t="s">
        <v>4471</v>
      </c>
      <c r="I5381" s="114" t="s">
        <v>4785</v>
      </c>
      <c r="L5381">
        <v>374095</v>
      </c>
      <c r="M5381" s="114" t="s">
        <v>5193</v>
      </c>
      <c r="N5381" s="114" t="s">
        <v>677</v>
      </c>
      <c r="V5381" s="114" t="s">
        <v>4922</v>
      </c>
      <c r="W5381">
        <v>361471</v>
      </c>
    </row>
    <row r="5382" spans="7:23" ht="12.75">
      <c r="G5382">
        <v>354681</v>
      </c>
      <c r="H5382" s="114" t="s">
        <v>4472</v>
      </c>
      <c r="I5382" s="114" t="s">
        <v>4785</v>
      </c>
      <c r="L5382">
        <v>374096</v>
      </c>
      <c r="M5382" s="114" t="s">
        <v>5355</v>
      </c>
      <c r="N5382" s="114" t="s">
        <v>658</v>
      </c>
      <c r="V5382" s="114" t="s">
        <v>4923</v>
      </c>
      <c r="W5382">
        <v>361472</v>
      </c>
    </row>
    <row r="5383" spans="7:14" ht="12.75">
      <c r="G5383">
        <v>354682</v>
      </c>
      <c r="H5383" s="114" t="s">
        <v>4473</v>
      </c>
      <c r="I5383" s="114" t="s">
        <v>4785</v>
      </c>
      <c r="L5383">
        <v>374099</v>
      </c>
      <c r="M5383" s="114" t="s">
        <v>5192</v>
      </c>
      <c r="N5383" s="114" t="s">
        <v>677</v>
      </c>
    </row>
    <row r="5384" spans="7:14" ht="12.75">
      <c r="G5384">
        <v>355667</v>
      </c>
      <c r="H5384" s="114" t="s">
        <v>4859</v>
      </c>
      <c r="I5384" s="114" t="s">
        <v>4785</v>
      </c>
      <c r="L5384">
        <v>374100</v>
      </c>
      <c r="M5384" s="114" t="s">
        <v>5354</v>
      </c>
      <c r="N5384" s="114" t="s">
        <v>658</v>
      </c>
    </row>
    <row r="5385" spans="7:23" ht="12.75">
      <c r="G5385">
        <v>410266</v>
      </c>
      <c r="H5385" s="114" t="s">
        <v>5436</v>
      </c>
      <c r="I5385" s="114" t="s">
        <v>4785</v>
      </c>
      <c r="L5385">
        <v>374103</v>
      </c>
      <c r="M5385" s="114" t="s">
        <v>5191</v>
      </c>
      <c r="N5385" s="114" t="s">
        <v>677</v>
      </c>
      <c r="V5385" s="114" t="s">
        <v>640</v>
      </c>
      <c r="W5385">
        <v>318878</v>
      </c>
    </row>
    <row r="5386" spans="7:23" ht="12.75">
      <c r="G5386">
        <v>413671</v>
      </c>
      <c r="H5386" s="114" t="s">
        <v>5437</v>
      </c>
      <c r="I5386" s="114" t="s">
        <v>4785</v>
      </c>
      <c r="L5386">
        <v>374104</v>
      </c>
      <c r="M5386" s="114" t="s">
        <v>5353</v>
      </c>
      <c r="N5386" s="114" t="s">
        <v>658</v>
      </c>
      <c r="V5386" s="114" t="s">
        <v>4188</v>
      </c>
      <c r="W5386">
        <v>318886</v>
      </c>
    </row>
    <row r="5387" spans="7:23" ht="12.75">
      <c r="G5387">
        <v>414867</v>
      </c>
      <c r="H5387" s="114" t="s">
        <v>5438</v>
      </c>
      <c r="I5387" s="114" t="s">
        <v>4785</v>
      </c>
      <c r="L5387">
        <v>374107</v>
      </c>
      <c r="M5387" s="114" t="s">
        <v>5190</v>
      </c>
      <c r="N5387" s="114" t="s">
        <v>677</v>
      </c>
      <c r="V5387" s="114" t="s">
        <v>4660</v>
      </c>
      <c r="W5387">
        <v>318868</v>
      </c>
    </row>
    <row r="5388" spans="7:23" ht="12.75">
      <c r="G5388">
        <v>354683</v>
      </c>
      <c r="H5388" s="114" t="s">
        <v>4474</v>
      </c>
      <c r="I5388" s="114" t="s">
        <v>4785</v>
      </c>
      <c r="L5388">
        <v>374108</v>
      </c>
      <c r="M5388" s="114" t="s">
        <v>5352</v>
      </c>
      <c r="N5388" s="114" t="s">
        <v>658</v>
      </c>
      <c r="V5388" s="114" t="s">
        <v>4624</v>
      </c>
      <c r="W5388">
        <v>318922</v>
      </c>
    </row>
    <row r="5389" spans="7:23" ht="12.75">
      <c r="G5389">
        <v>354684</v>
      </c>
      <c r="H5389" s="114" t="s">
        <v>4475</v>
      </c>
      <c r="I5389" s="114" t="s">
        <v>4785</v>
      </c>
      <c r="L5389">
        <v>374111</v>
      </c>
      <c r="M5389" s="114" t="s">
        <v>5189</v>
      </c>
      <c r="N5389" s="114" t="s">
        <v>677</v>
      </c>
      <c r="V5389" s="114" t="s">
        <v>5456</v>
      </c>
      <c r="W5389">
        <v>391667</v>
      </c>
    </row>
    <row r="5390" spans="7:23" ht="12.75">
      <c r="G5390">
        <v>354685</v>
      </c>
      <c r="H5390" s="114" t="s">
        <v>4476</v>
      </c>
      <c r="I5390" s="114" t="s">
        <v>4785</v>
      </c>
      <c r="L5390">
        <v>374112</v>
      </c>
      <c r="M5390" s="114" t="s">
        <v>5351</v>
      </c>
      <c r="N5390" s="114" t="s">
        <v>658</v>
      </c>
      <c r="V5390" s="114" t="s">
        <v>5453</v>
      </c>
      <c r="W5390">
        <v>391671</v>
      </c>
    </row>
    <row r="5391" spans="7:23" ht="12.75">
      <c r="G5391">
        <v>354686</v>
      </c>
      <c r="H5391" s="114" t="s">
        <v>4477</v>
      </c>
      <c r="I5391" s="114" t="s">
        <v>4785</v>
      </c>
      <c r="L5391">
        <v>374115</v>
      </c>
      <c r="M5391" s="114" t="s">
        <v>5188</v>
      </c>
      <c r="N5391" s="114" t="s">
        <v>677</v>
      </c>
      <c r="V5391" s="114" t="s">
        <v>4777</v>
      </c>
      <c r="W5391">
        <v>324667</v>
      </c>
    </row>
    <row r="5392" spans="7:23" ht="12.75">
      <c r="G5392">
        <v>354687</v>
      </c>
      <c r="H5392" s="114" t="s">
        <v>4478</v>
      </c>
      <c r="I5392" s="114" t="s">
        <v>4785</v>
      </c>
      <c r="L5392">
        <v>375068</v>
      </c>
      <c r="M5392" s="114" t="s">
        <v>5368</v>
      </c>
      <c r="N5392" s="114" t="s">
        <v>658</v>
      </c>
      <c r="V5392" s="114" t="s">
        <v>4776</v>
      </c>
      <c r="W5392">
        <v>324671</v>
      </c>
    </row>
    <row r="5393" spans="7:23" ht="12.75">
      <c r="G5393">
        <v>354689</v>
      </c>
      <c r="H5393" s="114" t="s">
        <v>4767</v>
      </c>
      <c r="I5393" s="114" t="s">
        <v>4785</v>
      </c>
      <c r="L5393">
        <v>375071</v>
      </c>
      <c r="M5393" s="114" t="s">
        <v>5205</v>
      </c>
      <c r="N5393" s="114" t="s">
        <v>677</v>
      </c>
      <c r="V5393" s="114" t="s">
        <v>4661</v>
      </c>
      <c r="W5393">
        <v>319067</v>
      </c>
    </row>
    <row r="5394" spans="7:23" ht="12.75">
      <c r="G5394">
        <v>354691</v>
      </c>
      <c r="H5394" s="114" t="s">
        <v>4479</v>
      </c>
      <c r="I5394" s="114" t="s">
        <v>4785</v>
      </c>
      <c r="L5394">
        <v>375072</v>
      </c>
      <c r="M5394" s="114" t="s">
        <v>5367</v>
      </c>
      <c r="N5394" s="114" t="s">
        <v>658</v>
      </c>
      <c r="V5394" s="114" t="s">
        <v>4625</v>
      </c>
      <c r="W5394">
        <v>319071</v>
      </c>
    </row>
    <row r="5395" spans="7:23" ht="12.75">
      <c r="G5395">
        <v>354693</v>
      </c>
      <c r="H5395" s="114" t="s">
        <v>4480</v>
      </c>
      <c r="I5395" s="114" t="s">
        <v>4785</v>
      </c>
      <c r="L5395">
        <v>375075</v>
      </c>
      <c r="M5395" s="114" t="s">
        <v>5204</v>
      </c>
      <c r="N5395" s="114" t="s">
        <v>677</v>
      </c>
      <c r="V5395" s="114" t="s">
        <v>4662</v>
      </c>
      <c r="W5395">
        <v>319075</v>
      </c>
    </row>
    <row r="5396" spans="7:23" ht="12.75">
      <c r="G5396">
        <v>354695</v>
      </c>
      <c r="H5396" s="114" t="s">
        <v>4481</v>
      </c>
      <c r="I5396" s="114" t="s">
        <v>4785</v>
      </c>
      <c r="L5396">
        <v>377599</v>
      </c>
      <c r="M5396" s="114" t="s">
        <v>5332</v>
      </c>
      <c r="N5396" s="114" t="s">
        <v>658</v>
      </c>
      <c r="V5396" s="114" t="s">
        <v>4626</v>
      </c>
      <c r="W5396">
        <v>319079</v>
      </c>
    </row>
    <row r="5397" spans="7:23" ht="12.75">
      <c r="G5397">
        <v>354696</v>
      </c>
      <c r="H5397" s="114" t="s">
        <v>4482</v>
      </c>
      <c r="I5397" s="114" t="s">
        <v>4785</v>
      </c>
      <c r="L5397">
        <v>377602</v>
      </c>
      <c r="M5397" s="114" t="s">
        <v>5169</v>
      </c>
      <c r="N5397" s="114" t="s">
        <v>677</v>
      </c>
      <c r="V5397" s="114" t="s">
        <v>4663</v>
      </c>
      <c r="W5397">
        <v>319267</v>
      </c>
    </row>
    <row r="5398" spans="7:23" ht="12.75">
      <c r="G5398">
        <v>354697</v>
      </c>
      <c r="H5398" s="114" t="s">
        <v>4483</v>
      </c>
      <c r="I5398" s="114" t="s">
        <v>4785</v>
      </c>
      <c r="L5398">
        <v>377607</v>
      </c>
      <c r="M5398" s="114" t="s">
        <v>5343</v>
      </c>
      <c r="N5398" s="114" t="s">
        <v>658</v>
      </c>
      <c r="V5398" s="114" t="s">
        <v>4627</v>
      </c>
      <c r="W5398">
        <v>319271</v>
      </c>
    </row>
    <row r="5399" spans="7:23" ht="12.75">
      <c r="G5399">
        <v>354698</v>
      </c>
      <c r="H5399" s="114" t="s">
        <v>4768</v>
      </c>
      <c r="I5399" s="114" t="s">
        <v>4785</v>
      </c>
      <c r="L5399">
        <v>377610</v>
      </c>
      <c r="M5399" s="114" t="s">
        <v>5180</v>
      </c>
      <c r="N5399" s="114" t="s">
        <v>677</v>
      </c>
      <c r="V5399" s="114" t="s">
        <v>4628</v>
      </c>
      <c r="W5399">
        <v>319275</v>
      </c>
    </row>
    <row r="5400" spans="7:23" ht="12.75">
      <c r="G5400">
        <v>354699</v>
      </c>
      <c r="H5400" s="114" t="s">
        <v>4484</v>
      </c>
      <c r="I5400" s="114" t="s">
        <v>4785</v>
      </c>
      <c r="L5400">
        <v>377611</v>
      </c>
      <c r="M5400" s="114" t="s">
        <v>5342</v>
      </c>
      <c r="N5400" s="114" t="s">
        <v>658</v>
      </c>
      <c r="V5400" s="114" t="s">
        <v>4664</v>
      </c>
      <c r="W5400">
        <v>319507</v>
      </c>
    </row>
    <row r="5401" spans="7:23" ht="12.75">
      <c r="G5401">
        <v>354700</v>
      </c>
      <c r="H5401" s="114" t="s">
        <v>4485</v>
      </c>
      <c r="I5401" s="114" t="s">
        <v>4785</v>
      </c>
      <c r="L5401">
        <v>377614</v>
      </c>
      <c r="M5401" s="114" t="s">
        <v>5179</v>
      </c>
      <c r="N5401" s="114" t="s">
        <v>677</v>
      </c>
      <c r="V5401" s="114" t="s">
        <v>4629</v>
      </c>
      <c r="W5401">
        <v>319503</v>
      </c>
    </row>
    <row r="5402" spans="7:23" ht="12.75">
      <c r="G5402">
        <v>354701</v>
      </c>
      <c r="H5402" s="114" t="s">
        <v>4486</v>
      </c>
      <c r="I5402" s="114" t="s">
        <v>4785</v>
      </c>
      <c r="L5402">
        <v>377615</v>
      </c>
      <c r="M5402" s="114" t="s">
        <v>5341</v>
      </c>
      <c r="N5402" s="114" t="s">
        <v>658</v>
      </c>
      <c r="V5402" s="114" t="s">
        <v>4665</v>
      </c>
      <c r="W5402">
        <v>319499</v>
      </c>
    </row>
    <row r="5403" spans="7:23" ht="12.75">
      <c r="G5403">
        <v>354706</v>
      </c>
      <c r="H5403" s="114" t="s">
        <v>4491</v>
      </c>
      <c r="I5403" s="114" t="s">
        <v>4785</v>
      </c>
      <c r="L5403">
        <v>377618</v>
      </c>
      <c r="M5403" s="114" t="s">
        <v>5178</v>
      </c>
      <c r="N5403" s="114" t="s">
        <v>677</v>
      </c>
      <c r="V5403" s="114" t="s">
        <v>4630</v>
      </c>
      <c r="W5403">
        <v>319495</v>
      </c>
    </row>
    <row r="5404" spans="7:23" ht="12.75">
      <c r="G5404">
        <v>413267</v>
      </c>
      <c r="H5404" s="114" t="s">
        <v>5439</v>
      </c>
      <c r="I5404" s="114" t="s">
        <v>4785</v>
      </c>
      <c r="L5404">
        <v>377619</v>
      </c>
      <c r="M5404" s="114" t="s">
        <v>5340</v>
      </c>
      <c r="N5404" s="114" t="s">
        <v>658</v>
      </c>
      <c r="V5404" s="114" t="s">
        <v>4666</v>
      </c>
      <c r="W5404">
        <v>319491</v>
      </c>
    </row>
    <row r="5405" spans="7:23" ht="12.75">
      <c r="G5405">
        <v>354707</v>
      </c>
      <c r="H5405" s="114" t="s">
        <v>4492</v>
      </c>
      <c r="I5405" s="114" t="s">
        <v>4785</v>
      </c>
      <c r="L5405">
        <v>377622</v>
      </c>
      <c r="M5405" s="114" t="s">
        <v>5177</v>
      </c>
      <c r="N5405" s="114" t="s">
        <v>677</v>
      </c>
      <c r="V5405" s="114" t="s">
        <v>4631</v>
      </c>
      <c r="W5405">
        <v>319487</v>
      </c>
    </row>
    <row r="5406" spans="7:23" ht="12.75">
      <c r="G5406">
        <v>354708</v>
      </c>
      <c r="H5406" s="114" t="s">
        <v>4493</v>
      </c>
      <c r="I5406" s="114" t="s">
        <v>4785</v>
      </c>
      <c r="L5406">
        <v>377623</v>
      </c>
      <c r="M5406" s="114" t="s">
        <v>5339</v>
      </c>
      <c r="N5406" s="114" t="s">
        <v>658</v>
      </c>
      <c r="V5406" s="114" t="s">
        <v>4667</v>
      </c>
      <c r="W5406">
        <v>319547</v>
      </c>
    </row>
    <row r="5407" spans="7:23" ht="12.75">
      <c r="G5407">
        <v>354709</v>
      </c>
      <c r="H5407" s="114" t="s">
        <v>4494</v>
      </c>
      <c r="I5407" s="114" t="s">
        <v>4785</v>
      </c>
      <c r="L5407">
        <v>377626</v>
      </c>
      <c r="M5407" s="114" t="s">
        <v>5176</v>
      </c>
      <c r="N5407" s="114" t="s">
        <v>677</v>
      </c>
      <c r="V5407" s="114" t="s">
        <v>4632</v>
      </c>
      <c r="W5407">
        <v>319543</v>
      </c>
    </row>
    <row r="5408" spans="7:23" ht="12.75">
      <c r="G5408">
        <v>354710</v>
      </c>
      <c r="H5408" s="114" t="s">
        <v>4495</v>
      </c>
      <c r="I5408" s="114" t="s">
        <v>4785</v>
      </c>
      <c r="L5408">
        <v>377627</v>
      </c>
      <c r="M5408" s="114" t="s">
        <v>5333</v>
      </c>
      <c r="N5408" s="114" t="s">
        <v>658</v>
      </c>
      <c r="V5408" s="114" t="s">
        <v>5457</v>
      </c>
      <c r="W5408">
        <v>410480</v>
      </c>
    </row>
    <row r="5409" spans="7:23" ht="12.75">
      <c r="G5409">
        <v>354711</v>
      </c>
      <c r="H5409" s="114" t="s">
        <v>4496</v>
      </c>
      <c r="I5409" s="114" t="s">
        <v>4785</v>
      </c>
      <c r="L5409">
        <v>377630</v>
      </c>
      <c r="M5409" s="114" t="s">
        <v>5170</v>
      </c>
      <c r="N5409" s="114" t="s">
        <v>677</v>
      </c>
      <c r="V5409" s="114" t="s">
        <v>5454</v>
      </c>
      <c r="W5409">
        <v>410484</v>
      </c>
    </row>
    <row r="5410" spans="7:23" ht="12.75">
      <c r="G5410">
        <v>354712</v>
      </c>
      <c r="H5410" s="114" t="s">
        <v>4497</v>
      </c>
      <c r="I5410" s="114" t="s">
        <v>4785</v>
      </c>
      <c r="L5410">
        <v>391068</v>
      </c>
      <c r="M5410" s="114" t="s">
        <v>5393</v>
      </c>
      <c r="N5410" s="114" t="s">
        <v>680</v>
      </c>
      <c r="V5410" s="114" t="s">
        <v>4668</v>
      </c>
      <c r="W5410">
        <v>319539</v>
      </c>
    </row>
    <row r="5411" spans="7:23" ht="12.75">
      <c r="G5411">
        <v>354713</v>
      </c>
      <c r="H5411" s="114" t="s">
        <v>4498</v>
      </c>
      <c r="I5411" s="114" t="s">
        <v>4785</v>
      </c>
      <c r="L5411">
        <v>391069</v>
      </c>
      <c r="M5411" s="114" t="s">
        <v>5397</v>
      </c>
      <c r="N5411" s="114" t="s">
        <v>680</v>
      </c>
      <c r="V5411" s="114" t="s">
        <v>4633</v>
      </c>
      <c r="W5411">
        <v>319535</v>
      </c>
    </row>
    <row r="5412" spans="7:23" ht="12.75">
      <c r="G5412">
        <v>354715</v>
      </c>
      <c r="H5412" s="114" t="s">
        <v>4500</v>
      </c>
      <c r="I5412" s="114" t="s">
        <v>4785</v>
      </c>
      <c r="L5412">
        <v>391070</v>
      </c>
      <c r="M5412" s="114" t="s">
        <v>5398</v>
      </c>
      <c r="N5412" s="114" t="s">
        <v>680</v>
      </c>
      <c r="V5412" s="114" t="s">
        <v>4669</v>
      </c>
      <c r="W5412">
        <v>319531</v>
      </c>
    </row>
    <row r="5413" spans="7:23" ht="12.75">
      <c r="G5413">
        <v>354716</v>
      </c>
      <c r="H5413" s="114" t="s">
        <v>4501</v>
      </c>
      <c r="I5413" s="114" t="s">
        <v>4785</v>
      </c>
      <c r="L5413">
        <v>391268</v>
      </c>
      <c r="M5413" s="114" t="s">
        <v>5381</v>
      </c>
      <c r="N5413" s="114" t="s">
        <v>680</v>
      </c>
      <c r="V5413" s="114" t="s">
        <v>4634</v>
      </c>
      <c r="W5413">
        <v>319527</v>
      </c>
    </row>
    <row r="5414" spans="7:23" ht="12.75">
      <c r="G5414">
        <v>354717</v>
      </c>
      <c r="H5414" s="114" t="s">
        <v>4903</v>
      </c>
      <c r="I5414" s="114" t="s">
        <v>4785</v>
      </c>
      <c r="L5414">
        <v>391269</v>
      </c>
      <c r="M5414" s="114" t="s">
        <v>5382</v>
      </c>
      <c r="N5414" s="114" t="s">
        <v>680</v>
      </c>
      <c r="V5414" s="114" t="s">
        <v>4670</v>
      </c>
      <c r="W5414">
        <v>319523</v>
      </c>
    </row>
    <row r="5415" spans="7:23" ht="12.75">
      <c r="G5415">
        <v>354720</v>
      </c>
      <c r="H5415" s="114" t="s">
        <v>4503</v>
      </c>
      <c r="I5415" s="114" t="s">
        <v>4785</v>
      </c>
      <c r="L5415">
        <v>391667</v>
      </c>
      <c r="M5415" s="114" t="s">
        <v>5456</v>
      </c>
      <c r="N5415" s="114" t="s">
        <v>682</v>
      </c>
      <c r="V5415" s="114" t="s">
        <v>4635</v>
      </c>
      <c r="W5415">
        <v>319519</v>
      </c>
    </row>
    <row r="5416" spans="7:23" ht="12.75">
      <c r="G5416">
        <v>417871</v>
      </c>
      <c r="H5416" s="114" t="s">
        <v>5440</v>
      </c>
      <c r="I5416" s="114" t="s">
        <v>4785</v>
      </c>
      <c r="L5416">
        <v>391670</v>
      </c>
      <c r="M5416" s="114" t="s">
        <v>5453</v>
      </c>
      <c r="N5416" s="114" t="s">
        <v>681</v>
      </c>
      <c r="V5416" s="114" t="s">
        <v>5458</v>
      </c>
      <c r="W5416">
        <v>410488</v>
      </c>
    </row>
    <row r="5417" spans="7:23" ht="12.75">
      <c r="G5417">
        <v>354721</v>
      </c>
      <c r="H5417" s="114" t="s">
        <v>4504</v>
      </c>
      <c r="I5417" s="114" t="s">
        <v>4785</v>
      </c>
      <c r="L5417">
        <v>391671</v>
      </c>
      <c r="M5417" s="114" t="s">
        <v>5453</v>
      </c>
      <c r="N5417" s="114" t="s">
        <v>682</v>
      </c>
      <c r="V5417" s="114" t="s">
        <v>5455</v>
      </c>
      <c r="W5417">
        <v>410492</v>
      </c>
    </row>
    <row r="5418" spans="7:23" ht="12.75">
      <c r="G5418">
        <v>354722</v>
      </c>
      <c r="H5418" s="114" t="s">
        <v>4505</v>
      </c>
      <c r="I5418" s="114" t="s">
        <v>4785</v>
      </c>
      <c r="L5418">
        <v>391672</v>
      </c>
      <c r="M5418" s="114" t="s">
        <v>5453</v>
      </c>
      <c r="N5418" s="114" t="s">
        <v>683</v>
      </c>
      <c r="V5418" s="114" t="s">
        <v>4671</v>
      </c>
      <c r="W5418">
        <v>319563</v>
      </c>
    </row>
    <row r="5419" spans="7:23" ht="12.75">
      <c r="G5419">
        <v>354723</v>
      </c>
      <c r="H5419" s="114" t="s">
        <v>4860</v>
      </c>
      <c r="I5419" s="114" t="s">
        <v>4785</v>
      </c>
      <c r="L5419">
        <v>391673</v>
      </c>
      <c r="M5419" s="114" t="s">
        <v>5453</v>
      </c>
      <c r="N5419" s="114" t="s">
        <v>684</v>
      </c>
      <c r="V5419" s="114" t="s">
        <v>4636</v>
      </c>
      <c r="W5419">
        <v>319559</v>
      </c>
    </row>
    <row r="5420" spans="7:23" ht="12.75">
      <c r="G5420">
        <v>392266</v>
      </c>
      <c r="H5420" s="114" t="s">
        <v>5441</v>
      </c>
      <c r="I5420" s="114" t="s">
        <v>4785</v>
      </c>
      <c r="L5420">
        <v>391866</v>
      </c>
      <c r="M5420" s="114" t="s">
        <v>5227</v>
      </c>
      <c r="N5420" s="114" t="s">
        <v>658</v>
      </c>
      <c r="V5420" s="114" t="s">
        <v>4637</v>
      </c>
      <c r="W5420">
        <v>319551</v>
      </c>
    </row>
    <row r="5421" spans="7:23" ht="12.75">
      <c r="G5421">
        <v>392267</v>
      </c>
      <c r="H5421" s="114" t="s">
        <v>5442</v>
      </c>
      <c r="I5421" s="114" t="s">
        <v>4785</v>
      </c>
      <c r="L5421">
        <v>391869</v>
      </c>
      <c r="M5421" s="114" t="s">
        <v>5060</v>
      </c>
      <c r="N5421" s="114" t="s">
        <v>677</v>
      </c>
      <c r="V5421" s="114" t="s">
        <v>4672</v>
      </c>
      <c r="W5421">
        <v>319751</v>
      </c>
    </row>
    <row r="5422" spans="7:23" ht="12.75">
      <c r="G5422">
        <v>354655</v>
      </c>
      <c r="H5422" s="114" t="s">
        <v>4459</v>
      </c>
      <c r="I5422" s="114" t="s">
        <v>4785</v>
      </c>
      <c r="L5422">
        <v>391870</v>
      </c>
      <c r="M5422" s="114" t="s">
        <v>5226</v>
      </c>
      <c r="N5422" s="114" t="s">
        <v>658</v>
      </c>
      <c r="V5422" s="114" t="s">
        <v>4638</v>
      </c>
      <c r="W5422">
        <v>319747</v>
      </c>
    </row>
    <row r="5423" spans="7:23" ht="12.75">
      <c r="G5423">
        <v>354724</v>
      </c>
      <c r="H5423" s="114" t="s">
        <v>4506</v>
      </c>
      <c r="I5423" s="114" t="s">
        <v>4785</v>
      </c>
      <c r="L5423">
        <v>391873</v>
      </c>
      <c r="M5423" s="114" t="s">
        <v>5059</v>
      </c>
      <c r="N5423" s="114" t="s">
        <v>677</v>
      </c>
      <c r="V5423" s="114" t="s">
        <v>4673</v>
      </c>
      <c r="W5423">
        <v>319743</v>
      </c>
    </row>
    <row r="5424" spans="7:23" ht="12.75">
      <c r="G5424">
        <v>354725</v>
      </c>
      <c r="H5424" s="114" t="s">
        <v>4507</v>
      </c>
      <c r="I5424" s="114" t="s">
        <v>4785</v>
      </c>
      <c r="L5424">
        <v>392068</v>
      </c>
      <c r="M5424" s="114" t="s">
        <v>5441</v>
      </c>
      <c r="N5424" s="114" t="s">
        <v>678</v>
      </c>
      <c r="V5424" s="114" t="s">
        <v>4639</v>
      </c>
      <c r="W5424">
        <v>319739</v>
      </c>
    </row>
    <row r="5425" spans="7:23" ht="12.75">
      <c r="G5425">
        <v>354726</v>
      </c>
      <c r="H5425" s="114" t="s">
        <v>4508</v>
      </c>
      <c r="I5425" s="114" t="s">
        <v>4785</v>
      </c>
      <c r="L5425">
        <v>392069</v>
      </c>
      <c r="M5425" s="114" t="s">
        <v>5442</v>
      </c>
      <c r="N5425" s="114" t="s">
        <v>678</v>
      </c>
      <c r="V5425" s="114" t="s">
        <v>4674</v>
      </c>
      <c r="W5425">
        <v>319735</v>
      </c>
    </row>
    <row r="5426" spans="7:23" ht="12.75">
      <c r="G5426">
        <v>354727</v>
      </c>
      <c r="H5426" s="114" t="s">
        <v>4904</v>
      </c>
      <c r="I5426" s="114" t="s">
        <v>4785</v>
      </c>
      <c r="L5426">
        <v>392266</v>
      </c>
      <c r="M5426" s="114" t="s">
        <v>5441</v>
      </c>
      <c r="N5426" s="114" t="s">
        <v>4785</v>
      </c>
      <c r="V5426" s="114" t="s">
        <v>4640</v>
      </c>
      <c r="W5426">
        <v>319731</v>
      </c>
    </row>
    <row r="5427" spans="7:23" ht="12.75">
      <c r="G5427">
        <v>354730</v>
      </c>
      <c r="H5427" s="114" t="s">
        <v>4510</v>
      </c>
      <c r="I5427" s="114" t="s">
        <v>4785</v>
      </c>
      <c r="L5427">
        <v>392267</v>
      </c>
      <c r="M5427" s="114" t="s">
        <v>5442</v>
      </c>
      <c r="N5427" s="114" t="s">
        <v>4785</v>
      </c>
      <c r="V5427" s="114" t="s">
        <v>4675</v>
      </c>
      <c r="W5427">
        <v>319727</v>
      </c>
    </row>
    <row r="5428" spans="7:23" ht="12.75">
      <c r="G5428">
        <v>354731</v>
      </c>
      <c r="H5428" s="114" t="s">
        <v>4511</v>
      </c>
      <c r="I5428" s="114" t="s">
        <v>4785</v>
      </c>
      <c r="L5428">
        <v>397266</v>
      </c>
      <c r="M5428" s="114" t="s">
        <v>5220</v>
      </c>
      <c r="N5428" s="114" t="s">
        <v>658</v>
      </c>
      <c r="V5428" s="114" t="s">
        <v>4641</v>
      </c>
      <c r="W5428">
        <v>319723</v>
      </c>
    </row>
    <row r="5429" spans="7:23" ht="12.75">
      <c r="G5429">
        <v>354732</v>
      </c>
      <c r="H5429" s="114" t="s">
        <v>4512</v>
      </c>
      <c r="I5429" s="114" t="s">
        <v>4785</v>
      </c>
      <c r="L5429">
        <v>397269</v>
      </c>
      <c r="M5429" s="114" t="s">
        <v>5053</v>
      </c>
      <c r="N5429" s="114" t="s">
        <v>677</v>
      </c>
      <c r="V5429" s="114" t="s">
        <v>4676</v>
      </c>
      <c r="W5429">
        <v>319719</v>
      </c>
    </row>
    <row r="5430" spans="7:23" ht="12.75">
      <c r="G5430">
        <v>354733</v>
      </c>
      <c r="H5430" s="114" t="s">
        <v>4513</v>
      </c>
      <c r="I5430" s="114" t="s">
        <v>4785</v>
      </c>
      <c r="L5430">
        <v>397271</v>
      </c>
      <c r="M5430" s="114" t="s">
        <v>5053</v>
      </c>
      <c r="N5430" s="114" t="s">
        <v>678</v>
      </c>
      <c r="V5430" s="114" t="s">
        <v>4642</v>
      </c>
      <c r="W5430">
        <v>319715</v>
      </c>
    </row>
    <row r="5431" spans="7:23" ht="12.75">
      <c r="G5431">
        <v>354734</v>
      </c>
      <c r="H5431" s="114" t="s">
        <v>4514</v>
      </c>
      <c r="I5431" s="114" t="s">
        <v>4785</v>
      </c>
      <c r="L5431">
        <v>397272</v>
      </c>
      <c r="M5431" s="114" t="s">
        <v>5053</v>
      </c>
      <c r="N5431" s="114" t="s">
        <v>4785</v>
      </c>
      <c r="V5431" s="114" t="s">
        <v>4677</v>
      </c>
      <c r="W5431">
        <v>319711</v>
      </c>
    </row>
    <row r="5432" spans="7:23" ht="12.75">
      <c r="G5432">
        <v>354735</v>
      </c>
      <c r="H5432" s="114" t="s">
        <v>4515</v>
      </c>
      <c r="I5432" s="114" t="s">
        <v>4785</v>
      </c>
      <c r="L5432">
        <v>398066</v>
      </c>
      <c r="M5432" s="114" t="s">
        <v>5274</v>
      </c>
      <c r="N5432" s="114" t="s">
        <v>658</v>
      </c>
      <c r="V5432" s="114" t="s">
        <v>4643</v>
      </c>
      <c r="W5432">
        <v>319707</v>
      </c>
    </row>
    <row r="5433" spans="7:23" ht="12.75">
      <c r="G5433">
        <v>354736</v>
      </c>
      <c r="H5433" s="114" t="s">
        <v>4516</v>
      </c>
      <c r="I5433" s="114" t="s">
        <v>4785</v>
      </c>
      <c r="L5433">
        <v>398069</v>
      </c>
      <c r="M5433" s="114" t="s">
        <v>5107</v>
      </c>
      <c r="N5433" s="114" t="s">
        <v>677</v>
      </c>
      <c r="V5433" s="114" t="s">
        <v>4678</v>
      </c>
      <c r="W5433">
        <v>319703</v>
      </c>
    </row>
    <row r="5434" spans="7:23" ht="12.75">
      <c r="G5434">
        <v>354737</v>
      </c>
      <c r="H5434" s="114" t="s">
        <v>4517</v>
      </c>
      <c r="I5434" s="114" t="s">
        <v>4785</v>
      </c>
      <c r="L5434">
        <v>398070</v>
      </c>
      <c r="M5434" s="114" t="s">
        <v>5280</v>
      </c>
      <c r="N5434" s="114" t="s">
        <v>658</v>
      </c>
      <c r="V5434" s="114" t="s">
        <v>4644</v>
      </c>
      <c r="W5434">
        <v>319699</v>
      </c>
    </row>
    <row r="5435" spans="7:23" ht="12.75">
      <c r="G5435">
        <v>354738</v>
      </c>
      <c r="H5435" s="114" t="s">
        <v>4769</v>
      </c>
      <c r="I5435" s="114" t="s">
        <v>4785</v>
      </c>
      <c r="L5435">
        <v>398073</v>
      </c>
      <c r="M5435" s="114" t="s">
        <v>5113</v>
      </c>
      <c r="N5435" s="114" t="s">
        <v>677</v>
      </c>
      <c r="V5435" s="114" t="s">
        <v>4679</v>
      </c>
      <c r="W5435">
        <v>319695</v>
      </c>
    </row>
    <row r="5436" spans="7:23" ht="12.75">
      <c r="G5436">
        <v>354739</v>
      </c>
      <c r="H5436" s="114" t="s">
        <v>4770</v>
      </c>
      <c r="I5436" s="114" t="s">
        <v>4785</v>
      </c>
      <c r="L5436">
        <v>398074</v>
      </c>
      <c r="M5436" s="114" t="s">
        <v>5286</v>
      </c>
      <c r="N5436" s="114" t="s">
        <v>658</v>
      </c>
      <c r="V5436" s="114" t="s">
        <v>4645</v>
      </c>
      <c r="W5436">
        <v>319691</v>
      </c>
    </row>
    <row r="5437" spans="7:23" ht="12.75">
      <c r="G5437">
        <v>354740</v>
      </c>
      <c r="H5437" s="114" t="s">
        <v>4518</v>
      </c>
      <c r="I5437" s="114" t="s">
        <v>4785</v>
      </c>
      <c r="L5437">
        <v>398077</v>
      </c>
      <c r="M5437" s="114" t="s">
        <v>5119</v>
      </c>
      <c r="N5437" s="114" t="s">
        <v>677</v>
      </c>
      <c r="V5437" s="114" t="s">
        <v>4680</v>
      </c>
      <c r="W5437">
        <v>319687</v>
      </c>
    </row>
    <row r="5438" spans="7:23" ht="12.75">
      <c r="G5438">
        <v>354741</v>
      </c>
      <c r="H5438" s="114" t="s">
        <v>4519</v>
      </c>
      <c r="I5438" s="114" t="s">
        <v>4785</v>
      </c>
      <c r="L5438">
        <v>398866</v>
      </c>
      <c r="M5438" s="114" t="s">
        <v>5366</v>
      </c>
      <c r="N5438" s="114" t="s">
        <v>658</v>
      </c>
      <c r="V5438" s="114" t="s">
        <v>4646</v>
      </c>
      <c r="W5438">
        <v>319683</v>
      </c>
    </row>
    <row r="5439" spans="7:23" ht="12.75">
      <c r="G5439">
        <v>354742</v>
      </c>
      <c r="H5439" s="114" t="s">
        <v>4520</v>
      </c>
      <c r="I5439" s="114" t="s">
        <v>4785</v>
      </c>
      <c r="L5439">
        <v>398869</v>
      </c>
      <c r="M5439" s="114" t="s">
        <v>5203</v>
      </c>
      <c r="N5439" s="114" t="s">
        <v>677</v>
      </c>
      <c r="V5439" s="114" t="s">
        <v>4681</v>
      </c>
      <c r="W5439">
        <v>319679</v>
      </c>
    </row>
    <row r="5440" spans="7:23" ht="12.75">
      <c r="G5440">
        <v>354743</v>
      </c>
      <c r="H5440" s="114" t="s">
        <v>4521</v>
      </c>
      <c r="I5440" s="114" t="s">
        <v>4785</v>
      </c>
      <c r="L5440">
        <v>398870</v>
      </c>
      <c r="M5440" s="114" t="s">
        <v>5369</v>
      </c>
      <c r="N5440" s="114" t="s">
        <v>658</v>
      </c>
      <c r="V5440" s="114" t="s">
        <v>4647</v>
      </c>
      <c r="W5440">
        <v>319675</v>
      </c>
    </row>
    <row r="5441" spans="7:23" ht="12.75">
      <c r="G5441">
        <v>354744</v>
      </c>
      <c r="H5441" s="114" t="s">
        <v>4522</v>
      </c>
      <c r="I5441" s="114" t="s">
        <v>4785</v>
      </c>
      <c r="L5441">
        <v>398873</v>
      </c>
      <c r="M5441" s="114" t="s">
        <v>5206</v>
      </c>
      <c r="N5441" s="114" t="s">
        <v>677</v>
      </c>
      <c r="V5441" s="114" t="s">
        <v>4682</v>
      </c>
      <c r="W5441">
        <v>319671</v>
      </c>
    </row>
    <row r="5442" spans="7:23" ht="12.75">
      <c r="G5442">
        <v>354745</v>
      </c>
      <c r="H5442" s="114" t="s">
        <v>4523</v>
      </c>
      <c r="I5442" s="114" t="s">
        <v>4785</v>
      </c>
      <c r="L5442">
        <v>398874</v>
      </c>
      <c r="M5442" s="114" t="s">
        <v>5370</v>
      </c>
      <c r="N5442" s="114" t="s">
        <v>658</v>
      </c>
      <c r="V5442" s="114" t="s">
        <v>4648</v>
      </c>
      <c r="W5442">
        <v>319775</v>
      </c>
    </row>
    <row r="5443" spans="7:23" ht="12.75">
      <c r="G5443">
        <v>354746</v>
      </c>
      <c r="H5443" s="114" t="s">
        <v>4524</v>
      </c>
      <c r="I5443" s="114" t="s">
        <v>4785</v>
      </c>
      <c r="L5443">
        <v>398877</v>
      </c>
      <c r="M5443" s="114" t="s">
        <v>5207</v>
      </c>
      <c r="N5443" s="114" t="s">
        <v>677</v>
      </c>
      <c r="V5443" s="114" t="s">
        <v>4683</v>
      </c>
      <c r="W5443">
        <v>319771</v>
      </c>
    </row>
    <row r="5444" spans="7:23" ht="12.75">
      <c r="G5444">
        <v>354747</v>
      </c>
      <c r="H5444" s="114" t="s">
        <v>4525</v>
      </c>
      <c r="I5444" s="114" t="s">
        <v>4785</v>
      </c>
      <c r="L5444">
        <v>398878</v>
      </c>
      <c r="M5444" s="114" t="s">
        <v>5371</v>
      </c>
      <c r="N5444" s="114" t="s">
        <v>658</v>
      </c>
      <c r="V5444" s="114" t="s">
        <v>4649</v>
      </c>
      <c r="W5444">
        <v>319767</v>
      </c>
    </row>
    <row r="5445" spans="7:23" ht="12.75">
      <c r="G5445">
        <v>354748</v>
      </c>
      <c r="H5445" s="114" t="s">
        <v>4526</v>
      </c>
      <c r="I5445" s="114" t="s">
        <v>4785</v>
      </c>
      <c r="L5445">
        <v>398881</v>
      </c>
      <c r="M5445" s="114" t="s">
        <v>5208</v>
      </c>
      <c r="N5445" s="114" t="s">
        <v>677</v>
      </c>
      <c r="V5445" s="114" t="s">
        <v>4650</v>
      </c>
      <c r="W5445">
        <v>319667</v>
      </c>
    </row>
    <row r="5446" spans="7:23" ht="12.75">
      <c r="G5446">
        <v>354749</v>
      </c>
      <c r="H5446" s="114" t="s">
        <v>4527</v>
      </c>
      <c r="I5446" s="114" t="s">
        <v>4785</v>
      </c>
      <c r="L5446">
        <v>399273</v>
      </c>
      <c r="M5446" s="114" t="s">
        <v>5272</v>
      </c>
      <c r="N5446" s="114" t="s">
        <v>658</v>
      </c>
      <c r="V5446" s="114" t="s">
        <v>4684</v>
      </c>
      <c r="W5446">
        <v>319843</v>
      </c>
    </row>
    <row r="5447" spans="7:23" ht="12.75">
      <c r="G5447">
        <v>354750</v>
      </c>
      <c r="H5447" s="114" t="s">
        <v>4771</v>
      </c>
      <c r="I5447" s="114" t="s">
        <v>4785</v>
      </c>
      <c r="L5447">
        <v>399276</v>
      </c>
      <c r="M5447" s="114" t="s">
        <v>5105</v>
      </c>
      <c r="N5447" s="114" t="s">
        <v>677</v>
      </c>
      <c r="V5447" s="114" t="s">
        <v>4651</v>
      </c>
      <c r="W5447">
        <v>319839</v>
      </c>
    </row>
    <row r="5448" spans="7:23" ht="12.75">
      <c r="G5448">
        <v>354751</v>
      </c>
      <c r="H5448" s="114" t="s">
        <v>4772</v>
      </c>
      <c r="I5448" s="114" t="s">
        <v>4785</v>
      </c>
      <c r="L5448">
        <v>399277</v>
      </c>
      <c r="M5448" s="114" t="s">
        <v>5273</v>
      </c>
      <c r="N5448" s="114" t="s">
        <v>658</v>
      </c>
      <c r="V5448" s="114" t="s">
        <v>4685</v>
      </c>
      <c r="W5448">
        <v>319835</v>
      </c>
    </row>
    <row r="5449" spans="7:23" ht="12.75">
      <c r="G5449">
        <v>354752</v>
      </c>
      <c r="H5449" s="114" t="s">
        <v>4528</v>
      </c>
      <c r="I5449" s="114" t="s">
        <v>4785</v>
      </c>
      <c r="L5449">
        <v>399280</v>
      </c>
      <c r="M5449" s="114" t="s">
        <v>5106</v>
      </c>
      <c r="N5449" s="114" t="s">
        <v>677</v>
      </c>
      <c r="V5449" s="114" t="s">
        <v>4652</v>
      </c>
      <c r="W5449">
        <v>319831</v>
      </c>
    </row>
    <row r="5450" spans="7:23" ht="12.75">
      <c r="G5450">
        <v>354753</v>
      </c>
      <c r="H5450" s="114" t="s">
        <v>4529</v>
      </c>
      <c r="I5450" s="114" t="s">
        <v>4785</v>
      </c>
      <c r="L5450">
        <v>399281</v>
      </c>
      <c r="M5450" s="114" t="s">
        <v>5278</v>
      </c>
      <c r="N5450" s="114" t="s">
        <v>658</v>
      </c>
      <c r="V5450" s="114" t="s">
        <v>4686</v>
      </c>
      <c r="W5450">
        <v>319827</v>
      </c>
    </row>
    <row r="5451" spans="7:23" ht="12.75">
      <c r="G5451">
        <v>354754</v>
      </c>
      <c r="H5451" s="114" t="s">
        <v>4530</v>
      </c>
      <c r="I5451" s="114" t="s">
        <v>4785</v>
      </c>
      <c r="L5451">
        <v>399284</v>
      </c>
      <c r="M5451" s="114" t="s">
        <v>5111</v>
      </c>
      <c r="N5451" s="114" t="s">
        <v>677</v>
      </c>
      <c r="V5451" s="114" t="s">
        <v>4653</v>
      </c>
      <c r="W5451">
        <v>319823</v>
      </c>
    </row>
    <row r="5452" spans="7:23" ht="12.75">
      <c r="G5452">
        <v>354755</v>
      </c>
      <c r="H5452" s="114" t="s">
        <v>4905</v>
      </c>
      <c r="I5452" s="114" t="s">
        <v>4785</v>
      </c>
      <c r="L5452">
        <v>399285</v>
      </c>
      <c r="M5452" s="114" t="s">
        <v>5279</v>
      </c>
      <c r="N5452" s="114" t="s">
        <v>658</v>
      </c>
      <c r="V5452" s="114" t="s">
        <v>4687</v>
      </c>
      <c r="W5452">
        <v>319819</v>
      </c>
    </row>
    <row r="5453" spans="7:23" ht="12.75">
      <c r="G5453">
        <v>418272</v>
      </c>
      <c r="H5453" s="114" t="s">
        <v>5443</v>
      </c>
      <c r="I5453" s="114" t="s">
        <v>4785</v>
      </c>
      <c r="L5453">
        <v>399288</v>
      </c>
      <c r="M5453" s="114" t="s">
        <v>5112</v>
      </c>
      <c r="N5453" s="114" t="s">
        <v>677</v>
      </c>
      <c r="V5453" s="114" t="s">
        <v>4654</v>
      </c>
      <c r="W5453">
        <v>319815</v>
      </c>
    </row>
    <row r="5454" spans="7:23" ht="12.75">
      <c r="G5454">
        <v>418271</v>
      </c>
      <c r="H5454" s="114" t="s">
        <v>5444</v>
      </c>
      <c r="I5454" s="114" t="s">
        <v>4785</v>
      </c>
      <c r="L5454">
        <v>399289</v>
      </c>
      <c r="M5454" s="114" t="s">
        <v>5284</v>
      </c>
      <c r="N5454" s="114" t="s">
        <v>658</v>
      </c>
      <c r="V5454" s="114" t="s">
        <v>4688</v>
      </c>
      <c r="W5454">
        <v>319811</v>
      </c>
    </row>
    <row r="5455" spans="7:23" ht="12.75">
      <c r="G5455">
        <v>354758</v>
      </c>
      <c r="H5455" s="114" t="s">
        <v>4532</v>
      </c>
      <c r="I5455" s="114" t="s">
        <v>4785</v>
      </c>
      <c r="L5455">
        <v>399292</v>
      </c>
      <c r="M5455" s="114" t="s">
        <v>5117</v>
      </c>
      <c r="N5455" s="114" t="s">
        <v>677</v>
      </c>
      <c r="V5455" s="114" t="s">
        <v>4655</v>
      </c>
      <c r="W5455">
        <v>319807</v>
      </c>
    </row>
    <row r="5456" spans="7:23" ht="12.75">
      <c r="G5456">
        <v>416469</v>
      </c>
      <c r="H5456" s="114" t="s">
        <v>5445</v>
      </c>
      <c r="I5456" s="114" t="s">
        <v>4785</v>
      </c>
      <c r="L5456">
        <v>399293</v>
      </c>
      <c r="M5456" s="114" t="s">
        <v>5285</v>
      </c>
      <c r="N5456" s="114" t="s">
        <v>658</v>
      </c>
      <c r="V5456" s="114" t="s">
        <v>4689</v>
      </c>
      <c r="W5456">
        <v>319803</v>
      </c>
    </row>
    <row r="5457" spans="7:23" ht="12.75">
      <c r="G5457">
        <v>415867</v>
      </c>
      <c r="H5457" s="114" t="s">
        <v>5446</v>
      </c>
      <c r="I5457" s="114" t="s">
        <v>4785</v>
      </c>
      <c r="L5457">
        <v>399296</v>
      </c>
      <c r="M5457" s="114" t="s">
        <v>5118</v>
      </c>
      <c r="N5457" s="114" t="s">
        <v>677</v>
      </c>
      <c r="V5457" s="114" t="s">
        <v>4656</v>
      </c>
      <c r="W5457">
        <v>319799</v>
      </c>
    </row>
    <row r="5458" spans="7:23" ht="12.75">
      <c r="G5458">
        <v>354761</v>
      </c>
      <c r="H5458" s="114" t="s">
        <v>4535</v>
      </c>
      <c r="I5458" s="114" t="s">
        <v>4785</v>
      </c>
      <c r="L5458">
        <v>399667</v>
      </c>
      <c r="M5458" s="114" t="s">
        <v>5242</v>
      </c>
      <c r="N5458" s="114" t="s">
        <v>658</v>
      </c>
      <c r="V5458" s="114" t="s">
        <v>4690</v>
      </c>
      <c r="W5458">
        <v>319795</v>
      </c>
    </row>
    <row r="5459" spans="7:23" ht="12.75">
      <c r="G5459">
        <v>354762</v>
      </c>
      <c r="H5459" s="114" t="s">
        <v>4536</v>
      </c>
      <c r="I5459" s="114" t="s">
        <v>4785</v>
      </c>
      <c r="L5459">
        <v>399670</v>
      </c>
      <c r="M5459" s="114" t="s">
        <v>5075</v>
      </c>
      <c r="N5459" s="114" t="s">
        <v>677</v>
      </c>
      <c r="V5459" s="114" t="s">
        <v>4657</v>
      </c>
      <c r="W5459">
        <v>319791</v>
      </c>
    </row>
    <row r="5460" spans="7:23" ht="12.75">
      <c r="G5460">
        <v>354763</v>
      </c>
      <c r="H5460" s="114" t="s">
        <v>4537</v>
      </c>
      <c r="I5460" s="114" t="s">
        <v>4785</v>
      </c>
      <c r="L5460">
        <v>399671</v>
      </c>
      <c r="M5460" s="114" t="s">
        <v>5260</v>
      </c>
      <c r="N5460" s="114" t="s">
        <v>658</v>
      </c>
      <c r="V5460" s="114" t="s">
        <v>4658</v>
      </c>
      <c r="W5460">
        <v>319283</v>
      </c>
    </row>
    <row r="5461" spans="7:23" ht="12.75">
      <c r="G5461">
        <v>354764</v>
      </c>
      <c r="H5461" s="114" t="s">
        <v>4538</v>
      </c>
      <c r="I5461" s="114" t="s">
        <v>4785</v>
      </c>
      <c r="L5461">
        <v>399674</v>
      </c>
      <c r="M5461" s="114" t="s">
        <v>5093</v>
      </c>
      <c r="N5461" s="114" t="s">
        <v>677</v>
      </c>
      <c r="V5461" s="114" t="s">
        <v>4659</v>
      </c>
      <c r="W5461">
        <v>319783</v>
      </c>
    </row>
    <row r="5462" spans="7:14" ht="12.75">
      <c r="G5462">
        <v>354765</v>
      </c>
      <c r="H5462" s="114" t="s">
        <v>4539</v>
      </c>
      <c r="I5462" s="114" t="s">
        <v>4785</v>
      </c>
      <c r="L5462">
        <v>399675</v>
      </c>
      <c r="M5462" s="114" t="s">
        <v>5288</v>
      </c>
      <c r="N5462" s="114" t="s">
        <v>658</v>
      </c>
    </row>
    <row r="5463" spans="7:14" ht="12.75">
      <c r="G5463">
        <v>354766</v>
      </c>
      <c r="H5463" s="114" t="s">
        <v>4540</v>
      </c>
      <c r="I5463" s="114" t="s">
        <v>4785</v>
      </c>
      <c r="L5463">
        <v>399678</v>
      </c>
      <c r="M5463" s="114" t="s">
        <v>5121</v>
      </c>
      <c r="N5463" s="114" t="s">
        <v>677</v>
      </c>
    </row>
    <row r="5464" spans="7:23" ht="12.75">
      <c r="G5464">
        <v>354767</v>
      </c>
      <c r="H5464" s="114" t="s">
        <v>4541</v>
      </c>
      <c r="I5464" s="114" t="s">
        <v>4785</v>
      </c>
      <c r="L5464">
        <v>400066</v>
      </c>
      <c r="M5464" s="114" t="s">
        <v>5408</v>
      </c>
      <c r="N5464" s="114" t="s">
        <v>678</v>
      </c>
      <c r="V5464" s="114" t="s">
        <v>2138</v>
      </c>
      <c r="W5464">
        <v>355869</v>
      </c>
    </row>
    <row r="5465" spans="7:23" ht="12.75">
      <c r="G5465">
        <v>418870</v>
      </c>
      <c r="H5465" s="114" t="s">
        <v>5447</v>
      </c>
      <c r="I5465" s="114" t="s">
        <v>4785</v>
      </c>
      <c r="L5465">
        <v>400067</v>
      </c>
      <c r="M5465" s="114" t="s">
        <v>5428</v>
      </c>
      <c r="N5465" s="114" t="s">
        <v>678</v>
      </c>
      <c r="V5465" s="114" t="s">
        <v>2139</v>
      </c>
      <c r="W5465">
        <v>355870</v>
      </c>
    </row>
    <row r="5466" spans="7:23" ht="12.75">
      <c r="G5466">
        <v>418273</v>
      </c>
      <c r="H5466" s="114" t="s">
        <v>5448</v>
      </c>
      <c r="I5466" s="114" t="s">
        <v>4785</v>
      </c>
      <c r="L5466">
        <v>400266</v>
      </c>
      <c r="M5466" s="114" t="s">
        <v>5408</v>
      </c>
      <c r="N5466" s="114" t="s">
        <v>4785</v>
      </c>
      <c r="V5466" s="114" t="s">
        <v>4571</v>
      </c>
      <c r="W5466">
        <v>355871</v>
      </c>
    </row>
    <row r="5467" spans="7:23" ht="12.75">
      <c r="G5467">
        <v>354768</v>
      </c>
      <c r="H5467" s="114" t="s">
        <v>4542</v>
      </c>
      <c r="I5467" s="114" t="s">
        <v>4785</v>
      </c>
      <c r="L5467">
        <v>400267</v>
      </c>
      <c r="M5467" s="114" t="s">
        <v>5428</v>
      </c>
      <c r="N5467" s="114" t="s">
        <v>4785</v>
      </c>
      <c r="V5467" s="114" t="s">
        <v>4572</v>
      </c>
      <c r="W5467">
        <v>355876</v>
      </c>
    </row>
    <row r="5468" spans="7:23" ht="12.75">
      <c r="G5468">
        <v>354769</v>
      </c>
      <c r="H5468" s="114" t="s">
        <v>4543</v>
      </c>
      <c r="I5468" s="114" t="s">
        <v>4785</v>
      </c>
      <c r="L5468">
        <v>400474</v>
      </c>
      <c r="M5468" s="114" t="s">
        <v>5349</v>
      </c>
      <c r="N5468" s="114" t="s">
        <v>658</v>
      </c>
      <c r="V5468" s="114" t="s">
        <v>4573</v>
      </c>
      <c r="W5468">
        <v>355877</v>
      </c>
    </row>
    <row r="5469" spans="7:23" ht="12.75">
      <c r="G5469">
        <v>354770</v>
      </c>
      <c r="H5469" s="114" t="s">
        <v>4544</v>
      </c>
      <c r="I5469" s="114" t="s">
        <v>4785</v>
      </c>
      <c r="L5469">
        <v>400477</v>
      </c>
      <c r="M5469" s="114" t="s">
        <v>5186</v>
      </c>
      <c r="N5469" s="114" t="s">
        <v>677</v>
      </c>
      <c r="V5469" s="114" t="s">
        <v>4574</v>
      </c>
      <c r="W5469">
        <v>355878</v>
      </c>
    </row>
    <row r="5470" spans="7:23" ht="12.75">
      <c r="G5470">
        <v>354771</v>
      </c>
      <c r="H5470" s="114" t="s">
        <v>4545</v>
      </c>
      <c r="I5470" s="114" t="s">
        <v>4785</v>
      </c>
      <c r="L5470">
        <v>400478</v>
      </c>
      <c r="M5470" s="114" t="s">
        <v>5350</v>
      </c>
      <c r="N5470" s="114" t="s">
        <v>658</v>
      </c>
      <c r="V5470" s="114" t="s">
        <v>4575</v>
      </c>
      <c r="W5470">
        <v>355879</v>
      </c>
    </row>
    <row r="5471" spans="7:23" ht="12.75">
      <c r="G5471">
        <v>354772</v>
      </c>
      <c r="H5471" s="114" t="s">
        <v>4546</v>
      </c>
      <c r="I5471" s="114" t="s">
        <v>4785</v>
      </c>
      <c r="L5471">
        <v>400481</v>
      </c>
      <c r="M5471" s="114" t="s">
        <v>5187</v>
      </c>
      <c r="N5471" s="114" t="s">
        <v>677</v>
      </c>
      <c r="V5471" s="114" t="s">
        <v>4576</v>
      </c>
      <c r="W5471">
        <v>355880</v>
      </c>
    </row>
    <row r="5472" spans="7:23" ht="12.75">
      <c r="G5472">
        <v>416470</v>
      </c>
      <c r="H5472" s="114" t="s">
        <v>5449</v>
      </c>
      <c r="I5472" s="114" t="s">
        <v>4785</v>
      </c>
      <c r="L5472">
        <v>400482</v>
      </c>
      <c r="M5472" s="114" t="s">
        <v>5361</v>
      </c>
      <c r="N5472" s="114" t="s">
        <v>658</v>
      </c>
      <c r="V5472" s="114" t="s">
        <v>4577</v>
      </c>
      <c r="W5472">
        <v>355881</v>
      </c>
    </row>
    <row r="5473" spans="7:23" ht="12.75">
      <c r="G5473">
        <v>416471</v>
      </c>
      <c r="H5473" s="114" t="s">
        <v>5450</v>
      </c>
      <c r="I5473" s="114" t="s">
        <v>4785</v>
      </c>
      <c r="L5473">
        <v>400485</v>
      </c>
      <c r="M5473" s="114" t="s">
        <v>5198</v>
      </c>
      <c r="N5473" s="114" t="s">
        <v>677</v>
      </c>
      <c r="V5473" s="114" t="s">
        <v>4579</v>
      </c>
      <c r="W5473">
        <v>355887</v>
      </c>
    </row>
    <row r="5474" spans="7:23" ht="12.75">
      <c r="G5474">
        <v>354776</v>
      </c>
      <c r="H5474" s="114" t="s">
        <v>4550</v>
      </c>
      <c r="I5474" s="114" t="s">
        <v>4785</v>
      </c>
      <c r="L5474">
        <v>400486</v>
      </c>
      <c r="M5474" s="114" t="s">
        <v>5362</v>
      </c>
      <c r="N5474" s="114" t="s">
        <v>658</v>
      </c>
      <c r="V5474" s="114" t="s">
        <v>4580</v>
      </c>
      <c r="W5474">
        <v>355888</v>
      </c>
    </row>
    <row r="5475" spans="7:23" ht="12.75">
      <c r="G5475">
        <v>354777</v>
      </c>
      <c r="H5475" s="114" t="s">
        <v>4551</v>
      </c>
      <c r="I5475" s="114" t="s">
        <v>4785</v>
      </c>
      <c r="L5475">
        <v>400489</v>
      </c>
      <c r="M5475" s="114" t="s">
        <v>5199</v>
      </c>
      <c r="N5475" s="114" t="s">
        <v>677</v>
      </c>
      <c r="V5475" s="114" t="s">
        <v>4581</v>
      </c>
      <c r="W5475">
        <v>355889</v>
      </c>
    </row>
    <row r="5476" spans="7:23" ht="12.75">
      <c r="G5476">
        <v>354778</v>
      </c>
      <c r="H5476" s="114" t="s">
        <v>4552</v>
      </c>
      <c r="I5476" s="114" t="s">
        <v>4785</v>
      </c>
      <c r="L5476">
        <v>401067</v>
      </c>
      <c r="M5476" s="114" t="s">
        <v>5247</v>
      </c>
      <c r="N5476" s="114" t="s">
        <v>658</v>
      </c>
      <c r="V5476" s="114" t="s">
        <v>4582</v>
      </c>
      <c r="W5476">
        <v>355890</v>
      </c>
    </row>
    <row r="5477" spans="7:23" ht="12.75">
      <c r="G5477">
        <v>416679</v>
      </c>
      <c r="H5477" s="114" t="s">
        <v>5451</v>
      </c>
      <c r="I5477" s="114" t="s">
        <v>4785</v>
      </c>
      <c r="L5477">
        <v>401070</v>
      </c>
      <c r="M5477" s="114" t="s">
        <v>5080</v>
      </c>
      <c r="N5477" s="114" t="s">
        <v>677</v>
      </c>
      <c r="V5477" s="114" t="s">
        <v>4583</v>
      </c>
      <c r="W5477">
        <v>355891</v>
      </c>
    </row>
    <row r="5478" spans="7:23" ht="12.75">
      <c r="G5478">
        <v>354779</v>
      </c>
      <c r="H5478" s="114" t="s">
        <v>4906</v>
      </c>
      <c r="I5478" s="114" t="s">
        <v>4785</v>
      </c>
      <c r="L5478">
        <v>401266</v>
      </c>
      <c r="M5478" s="114" t="s">
        <v>5402</v>
      </c>
      <c r="N5478" s="114" t="s">
        <v>678</v>
      </c>
      <c r="V5478" s="114" t="s">
        <v>4584</v>
      </c>
      <c r="W5478">
        <v>355892</v>
      </c>
    </row>
    <row r="5479" spans="7:23" ht="12.75">
      <c r="G5479">
        <v>354782</v>
      </c>
      <c r="H5479" s="114" t="s">
        <v>4554</v>
      </c>
      <c r="I5479" s="114" t="s">
        <v>4785</v>
      </c>
      <c r="L5479">
        <v>401267</v>
      </c>
      <c r="M5479" s="114" t="s">
        <v>5402</v>
      </c>
      <c r="N5479" s="114" t="s">
        <v>4785</v>
      </c>
      <c r="V5479" s="114" t="s">
        <v>4585</v>
      </c>
      <c r="W5479">
        <v>355893</v>
      </c>
    </row>
    <row r="5480" spans="7:23" ht="12.75">
      <c r="G5480">
        <v>354783</v>
      </c>
      <c r="H5480" s="114" t="s">
        <v>4555</v>
      </c>
      <c r="I5480" s="114" t="s">
        <v>4785</v>
      </c>
      <c r="L5480">
        <v>401466</v>
      </c>
      <c r="M5480" s="114" t="s">
        <v>5419</v>
      </c>
      <c r="N5480" s="114" t="s">
        <v>678</v>
      </c>
      <c r="V5480" s="114" t="s">
        <v>4586</v>
      </c>
      <c r="W5480">
        <v>355894</v>
      </c>
    </row>
    <row r="5481" spans="7:23" ht="12.75">
      <c r="G5481">
        <v>354784</v>
      </c>
      <c r="H5481" s="114" t="s">
        <v>4556</v>
      </c>
      <c r="I5481" s="114" t="s">
        <v>4785</v>
      </c>
      <c r="L5481">
        <v>401467</v>
      </c>
      <c r="M5481" s="114" t="s">
        <v>5420</v>
      </c>
      <c r="N5481" s="114" t="s">
        <v>678</v>
      </c>
      <c r="V5481" s="114" t="s">
        <v>4924</v>
      </c>
      <c r="W5481">
        <v>356066</v>
      </c>
    </row>
    <row r="5482" spans="7:23" ht="12.75">
      <c r="G5482">
        <v>354785</v>
      </c>
      <c r="H5482" s="114" t="s">
        <v>4557</v>
      </c>
      <c r="I5482" s="114" t="s">
        <v>4785</v>
      </c>
      <c r="L5482">
        <v>401468</v>
      </c>
      <c r="M5482" s="114" t="s">
        <v>5234</v>
      </c>
      <c r="N5482" s="114" t="s">
        <v>658</v>
      </c>
      <c r="V5482" s="114" t="s">
        <v>4925</v>
      </c>
      <c r="W5482">
        <v>356067</v>
      </c>
    </row>
    <row r="5483" spans="7:23" ht="12.75">
      <c r="G5483">
        <v>354786</v>
      </c>
      <c r="H5483" s="114" t="s">
        <v>4558</v>
      </c>
      <c r="I5483" s="114" t="s">
        <v>4785</v>
      </c>
      <c r="L5483">
        <v>401471</v>
      </c>
      <c r="M5483" s="114" t="s">
        <v>5067</v>
      </c>
      <c r="N5483" s="114" t="s">
        <v>677</v>
      </c>
      <c r="V5483" s="114" t="s">
        <v>4587</v>
      </c>
      <c r="W5483">
        <v>355895</v>
      </c>
    </row>
    <row r="5484" spans="7:23" ht="12.75">
      <c r="G5484">
        <v>354787</v>
      </c>
      <c r="H5484" s="114" t="s">
        <v>4559</v>
      </c>
      <c r="I5484" s="114" t="s">
        <v>4785</v>
      </c>
      <c r="L5484">
        <v>401472</v>
      </c>
      <c r="M5484" s="114" t="s">
        <v>5233</v>
      </c>
      <c r="N5484" s="114" t="s">
        <v>658</v>
      </c>
      <c r="V5484" s="114" t="s">
        <v>4588</v>
      </c>
      <c r="W5484">
        <v>355896</v>
      </c>
    </row>
    <row r="5485" spans="7:23" ht="12.75">
      <c r="G5485">
        <v>354788</v>
      </c>
      <c r="H5485" s="114" t="s">
        <v>4560</v>
      </c>
      <c r="I5485" s="114" t="s">
        <v>4785</v>
      </c>
      <c r="L5485">
        <v>401475</v>
      </c>
      <c r="M5485" s="114" t="s">
        <v>5066</v>
      </c>
      <c r="N5485" s="114" t="s">
        <v>677</v>
      </c>
      <c r="V5485" s="114" t="s">
        <v>4589</v>
      </c>
      <c r="W5485">
        <v>355897</v>
      </c>
    </row>
    <row r="5486" spans="7:23" ht="12.75">
      <c r="G5486">
        <v>354789</v>
      </c>
      <c r="H5486" s="114" t="s">
        <v>4561</v>
      </c>
      <c r="I5486" s="114" t="s">
        <v>4785</v>
      </c>
      <c r="L5486">
        <v>401478</v>
      </c>
      <c r="M5486" s="114" t="s">
        <v>5419</v>
      </c>
      <c r="N5486" s="114" t="s">
        <v>4785</v>
      </c>
      <c r="V5486" s="114" t="s">
        <v>4590</v>
      </c>
      <c r="W5486">
        <v>355898</v>
      </c>
    </row>
    <row r="5487" spans="7:23" ht="12.75">
      <c r="G5487">
        <v>354790</v>
      </c>
      <c r="H5487" s="114" t="s">
        <v>4562</v>
      </c>
      <c r="I5487" s="114" t="s">
        <v>4785</v>
      </c>
      <c r="L5487">
        <v>401479</v>
      </c>
      <c r="M5487" s="114" t="s">
        <v>5420</v>
      </c>
      <c r="N5487" s="114" t="s">
        <v>4785</v>
      </c>
      <c r="V5487" s="114" t="s">
        <v>4926</v>
      </c>
      <c r="W5487">
        <v>356068</v>
      </c>
    </row>
    <row r="5488" spans="7:23" ht="12.75">
      <c r="G5488">
        <v>407067</v>
      </c>
      <c r="H5488" s="114" t="s">
        <v>5452</v>
      </c>
      <c r="I5488" s="114" t="s">
        <v>4785</v>
      </c>
      <c r="L5488">
        <v>401666</v>
      </c>
      <c r="M5488" s="114" t="s">
        <v>5365</v>
      </c>
      <c r="N5488" s="114" t="s">
        <v>658</v>
      </c>
      <c r="V5488" s="114" t="s">
        <v>4591</v>
      </c>
      <c r="W5488">
        <v>355899</v>
      </c>
    </row>
    <row r="5489" spans="7:23" ht="12.75">
      <c r="G5489">
        <v>354791</v>
      </c>
      <c r="H5489" s="114" t="s">
        <v>4563</v>
      </c>
      <c r="I5489" s="114" t="s">
        <v>4785</v>
      </c>
      <c r="L5489">
        <v>401669</v>
      </c>
      <c r="M5489" s="114" t="s">
        <v>5202</v>
      </c>
      <c r="N5489" s="114" t="s">
        <v>677</v>
      </c>
      <c r="V5489" s="114" t="s">
        <v>4592</v>
      </c>
      <c r="W5489">
        <v>355900</v>
      </c>
    </row>
    <row r="5490" spans="7:23" ht="12.75">
      <c r="G5490">
        <v>354792</v>
      </c>
      <c r="H5490" s="114" t="s">
        <v>4564</v>
      </c>
      <c r="I5490" s="114" t="s">
        <v>4785</v>
      </c>
      <c r="L5490">
        <v>401880</v>
      </c>
      <c r="M5490" s="114" t="s">
        <v>5050</v>
      </c>
      <c r="N5490" s="114" t="s">
        <v>725</v>
      </c>
      <c r="V5490" s="114" t="s">
        <v>4927</v>
      </c>
      <c r="W5490">
        <v>356069</v>
      </c>
    </row>
    <row r="5491" spans="7:23" ht="12.75">
      <c r="G5491">
        <v>354793</v>
      </c>
      <c r="H5491" s="114" t="s">
        <v>4907</v>
      </c>
      <c r="I5491" s="114" t="s">
        <v>4785</v>
      </c>
      <c r="L5491">
        <v>402267</v>
      </c>
      <c r="M5491" s="114" t="s">
        <v>5403</v>
      </c>
      <c r="N5491" s="114" t="s">
        <v>678</v>
      </c>
      <c r="V5491" s="114" t="s">
        <v>4928</v>
      </c>
      <c r="W5491">
        <v>356070</v>
      </c>
    </row>
    <row r="5492" spans="7:23" ht="12.75">
      <c r="G5492">
        <v>354796</v>
      </c>
      <c r="H5492" s="114" t="s">
        <v>4566</v>
      </c>
      <c r="I5492" s="114" t="s">
        <v>4785</v>
      </c>
      <c r="L5492">
        <v>402268</v>
      </c>
      <c r="M5492" s="114" t="s">
        <v>5248</v>
      </c>
      <c r="N5492" s="114" t="s">
        <v>658</v>
      </c>
      <c r="V5492" s="114" t="s">
        <v>4929</v>
      </c>
      <c r="W5492">
        <v>356071</v>
      </c>
    </row>
    <row r="5493" spans="7:23" ht="12.75">
      <c r="G5493">
        <v>354797</v>
      </c>
      <c r="H5493" s="114" t="s">
        <v>4908</v>
      </c>
      <c r="I5493" s="114" t="s">
        <v>4785</v>
      </c>
      <c r="L5493">
        <v>402271</v>
      </c>
      <c r="M5493" s="114" t="s">
        <v>5081</v>
      </c>
      <c r="N5493" s="114" t="s">
        <v>677</v>
      </c>
      <c r="V5493" s="114" t="s">
        <v>4930</v>
      </c>
      <c r="W5493">
        <v>356072</v>
      </c>
    </row>
    <row r="5494" spans="7:23" ht="12.75">
      <c r="G5494">
        <v>354800</v>
      </c>
      <c r="H5494" s="114" t="s">
        <v>4773</v>
      </c>
      <c r="I5494" s="114" t="s">
        <v>4785</v>
      </c>
      <c r="L5494">
        <v>402469</v>
      </c>
      <c r="M5494" s="114" t="s">
        <v>5264</v>
      </c>
      <c r="N5494" s="114" t="s">
        <v>658</v>
      </c>
      <c r="V5494" s="114" t="s">
        <v>4595</v>
      </c>
      <c r="W5494">
        <v>355907</v>
      </c>
    </row>
    <row r="5495" spans="7:23" ht="12.75">
      <c r="G5495">
        <v>354801</v>
      </c>
      <c r="H5495" s="114" t="s">
        <v>4568</v>
      </c>
      <c r="I5495" s="114" t="s">
        <v>4785</v>
      </c>
      <c r="L5495">
        <v>402472</v>
      </c>
      <c r="M5495" s="114" t="s">
        <v>5097</v>
      </c>
      <c r="N5495" s="114" t="s">
        <v>677</v>
      </c>
      <c r="V5495" s="114" t="s">
        <v>4596</v>
      </c>
      <c r="W5495">
        <v>355908</v>
      </c>
    </row>
    <row r="5496" spans="7:23" ht="12.75">
      <c r="G5496">
        <v>354802</v>
      </c>
      <c r="H5496" s="114" t="s">
        <v>4569</v>
      </c>
      <c r="I5496" s="114" t="s">
        <v>4785</v>
      </c>
      <c r="L5496">
        <v>402481</v>
      </c>
      <c r="M5496" s="114" t="s">
        <v>5374</v>
      </c>
      <c r="N5496" s="114" t="s">
        <v>658</v>
      </c>
      <c r="V5496" s="114" t="s">
        <v>4598</v>
      </c>
      <c r="W5496">
        <v>355913</v>
      </c>
    </row>
    <row r="5497" spans="7:23" ht="12.75">
      <c r="G5497">
        <v>354803</v>
      </c>
      <c r="H5497" s="114" t="s">
        <v>4774</v>
      </c>
      <c r="I5497" s="114" t="s">
        <v>4785</v>
      </c>
      <c r="L5497">
        <v>402484</v>
      </c>
      <c r="M5497" s="114" t="s">
        <v>5211</v>
      </c>
      <c r="N5497" s="114" t="s">
        <v>677</v>
      </c>
      <c r="V5497" s="114" t="s">
        <v>4599</v>
      </c>
      <c r="W5497">
        <v>355914</v>
      </c>
    </row>
    <row r="5498" spans="7:23" ht="12.75">
      <c r="G5498">
        <v>354804</v>
      </c>
      <c r="H5498" s="114" t="s">
        <v>4775</v>
      </c>
      <c r="I5498" s="114" t="s">
        <v>4785</v>
      </c>
      <c r="L5498">
        <v>402666</v>
      </c>
      <c r="M5498" s="114" t="s">
        <v>5411</v>
      </c>
      <c r="N5498" s="114" t="s">
        <v>678</v>
      </c>
      <c r="V5498" s="114" t="s">
        <v>4600</v>
      </c>
      <c r="W5498">
        <v>355915</v>
      </c>
    </row>
    <row r="5499" spans="7:23" ht="12.75">
      <c r="G5499">
        <v>354805</v>
      </c>
      <c r="H5499" s="114" t="s">
        <v>4909</v>
      </c>
      <c r="I5499" s="114" t="s">
        <v>4785</v>
      </c>
      <c r="L5499">
        <v>402667</v>
      </c>
      <c r="M5499" s="114" t="s">
        <v>5411</v>
      </c>
      <c r="N5499" s="114" t="s">
        <v>4785</v>
      </c>
      <c r="V5499" s="114" t="s">
        <v>4601</v>
      </c>
      <c r="W5499">
        <v>355916</v>
      </c>
    </row>
    <row r="5500" spans="7:23" ht="12.75">
      <c r="G5500">
        <v>355306</v>
      </c>
      <c r="H5500" s="114" t="s">
        <v>776</v>
      </c>
      <c r="I5500" s="114" t="s">
        <v>4785</v>
      </c>
      <c r="L5500">
        <v>402872</v>
      </c>
      <c r="M5500" s="114" t="s">
        <v>5236</v>
      </c>
      <c r="N5500" s="114" t="s">
        <v>658</v>
      </c>
      <c r="V5500" s="114" t="s">
        <v>4602</v>
      </c>
      <c r="W5500">
        <v>355917</v>
      </c>
    </row>
    <row r="5501" spans="7:23" ht="12.75">
      <c r="G5501">
        <v>355307</v>
      </c>
      <c r="H5501" s="114" t="s">
        <v>794</v>
      </c>
      <c r="I5501" s="114" t="s">
        <v>4785</v>
      </c>
      <c r="L5501">
        <v>402875</v>
      </c>
      <c r="M5501" s="114" t="s">
        <v>5069</v>
      </c>
      <c r="N5501" s="114" t="s">
        <v>677</v>
      </c>
      <c r="V5501" s="114" t="s">
        <v>4603</v>
      </c>
      <c r="W5501">
        <v>355918</v>
      </c>
    </row>
    <row r="5502" spans="7:23" ht="12.75">
      <c r="G5502">
        <v>355308</v>
      </c>
      <c r="H5502" s="114" t="s">
        <v>4910</v>
      </c>
      <c r="I5502" s="114" t="s">
        <v>4785</v>
      </c>
      <c r="L5502">
        <v>402876</v>
      </c>
      <c r="M5502" s="114" t="s">
        <v>5294</v>
      </c>
      <c r="N5502" s="114" t="s">
        <v>658</v>
      </c>
      <c r="V5502" s="114" t="s">
        <v>4604</v>
      </c>
      <c r="W5502">
        <v>355919</v>
      </c>
    </row>
    <row r="5503" spans="7:23" ht="12.75">
      <c r="G5503">
        <v>355309</v>
      </c>
      <c r="H5503" s="114" t="s">
        <v>4911</v>
      </c>
      <c r="I5503" s="114" t="s">
        <v>4785</v>
      </c>
      <c r="L5503">
        <v>402879</v>
      </c>
      <c r="M5503" s="114" t="s">
        <v>5127</v>
      </c>
      <c r="N5503" s="114" t="s">
        <v>677</v>
      </c>
      <c r="V5503" s="114" t="s">
        <v>4605</v>
      </c>
      <c r="W5503">
        <v>355920</v>
      </c>
    </row>
    <row r="5504" spans="7:23" ht="12.75">
      <c r="G5504">
        <v>355310</v>
      </c>
      <c r="H5504" s="114" t="s">
        <v>4912</v>
      </c>
      <c r="I5504" s="114" t="s">
        <v>4785</v>
      </c>
      <c r="L5504">
        <v>402880</v>
      </c>
      <c r="M5504" s="114" t="s">
        <v>5295</v>
      </c>
      <c r="N5504" s="114" t="s">
        <v>658</v>
      </c>
      <c r="V5504" s="114" t="s">
        <v>4606</v>
      </c>
      <c r="W5504">
        <v>355921</v>
      </c>
    </row>
    <row r="5505" spans="7:23" ht="12.75">
      <c r="G5505">
        <v>359866</v>
      </c>
      <c r="H5505" s="114" t="s">
        <v>4913</v>
      </c>
      <c r="I5505" s="114" t="s">
        <v>4785</v>
      </c>
      <c r="L5505">
        <v>402883</v>
      </c>
      <c r="M5505" s="114" t="s">
        <v>5128</v>
      </c>
      <c r="N5505" s="114" t="s">
        <v>677</v>
      </c>
      <c r="V5505" s="114" t="s">
        <v>4607</v>
      </c>
      <c r="W5505">
        <v>355922</v>
      </c>
    </row>
    <row r="5506" spans="7:23" ht="12.75">
      <c r="G5506">
        <v>355304</v>
      </c>
      <c r="H5506" s="114" t="s">
        <v>4914</v>
      </c>
      <c r="I5506" s="114" t="s">
        <v>4785</v>
      </c>
      <c r="L5506">
        <v>402884</v>
      </c>
      <c r="M5506" s="114" t="s">
        <v>5301</v>
      </c>
      <c r="N5506" s="114" t="s">
        <v>658</v>
      </c>
      <c r="V5506" s="114" t="s">
        <v>4608</v>
      </c>
      <c r="W5506">
        <v>355923</v>
      </c>
    </row>
    <row r="5507" spans="7:23" ht="12.75">
      <c r="G5507">
        <v>355466</v>
      </c>
      <c r="H5507" s="114" t="s">
        <v>4379</v>
      </c>
      <c r="I5507" s="114" t="s">
        <v>4785</v>
      </c>
      <c r="L5507">
        <v>402887</v>
      </c>
      <c r="M5507" s="114" t="s">
        <v>5138</v>
      </c>
      <c r="N5507" s="114" t="s">
        <v>677</v>
      </c>
      <c r="V5507" s="114" t="s">
        <v>4609</v>
      </c>
      <c r="W5507">
        <v>355924</v>
      </c>
    </row>
    <row r="5508" spans="7:23" ht="12.75">
      <c r="G5508">
        <v>355467</v>
      </c>
      <c r="H5508" s="114" t="s">
        <v>4380</v>
      </c>
      <c r="I5508" s="114" t="s">
        <v>4785</v>
      </c>
      <c r="L5508">
        <v>403099</v>
      </c>
      <c r="M5508" s="114" t="s">
        <v>5292</v>
      </c>
      <c r="N5508" s="114" t="s">
        <v>658</v>
      </c>
      <c r="V5508" s="114" t="s">
        <v>4931</v>
      </c>
      <c r="W5508">
        <v>356073</v>
      </c>
    </row>
    <row r="5509" spans="7:23" ht="12.75">
      <c r="G5509">
        <v>355469</v>
      </c>
      <c r="H5509" s="114" t="s">
        <v>4382</v>
      </c>
      <c r="I5509" s="114" t="s">
        <v>4785</v>
      </c>
      <c r="L5509">
        <v>403102</v>
      </c>
      <c r="M5509" s="114" t="s">
        <v>5125</v>
      </c>
      <c r="N5509" s="114" t="s">
        <v>677</v>
      </c>
      <c r="V5509" s="114" t="s">
        <v>4932</v>
      </c>
      <c r="W5509">
        <v>356074</v>
      </c>
    </row>
    <row r="5510" spans="7:23" ht="12.75">
      <c r="G5510">
        <v>355470</v>
      </c>
      <c r="H5510" s="114" t="s">
        <v>4384</v>
      </c>
      <c r="I5510" s="114" t="s">
        <v>4785</v>
      </c>
      <c r="L5510">
        <v>403103</v>
      </c>
      <c r="M5510" s="114" t="s">
        <v>5298</v>
      </c>
      <c r="N5510" s="114" t="s">
        <v>658</v>
      </c>
      <c r="V5510" s="114" t="s">
        <v>4933</v>
      </c>
      <c r="W5510">
        <v>356267</v>
      </c>
    </row>
    <row r="5511" spans="7:23" ht="12.75">
      <c r="G5511">
        <v>355471</v>
      </c>
      <c r="H5511" s="114" t="s">
        <v>4385</v>
      </c>
      <c r="I5511" s="114" t="s">
        <v>4785</v>
      </c>
      <c r="L5511">
        <v>403106</v>
      </c>
      <c r="M5511" s="114" t="s">
        <v>5133</v>
      </c>
      <c r="N5511" s="114" t="s">
        <v>677</v>
      </c>
      <c r="V5511" s="114" t="s">
        <v>4934</v>
      </c>
      <c r="W5511">
        <v>357867</v>
      </c>
    </row>
    <row r="5512" spans="7:23" ht="12.75">
      <c r="G5512">
        <v>355472</v>
      </c>
      <c r="H5512" s="114" t="s">
        <v>4386</v>
      </c>
      <c r="I5512" s="114" t="s">
        <v>4785</v>
      </c>
      <c r="L5512">
        <v>403107</v>
      </c>
      <c r="M5512" s="114" t="s">
        <v>5261</v>
      </c>
      <c r="N5512" s="114" t="s">
        <v>658</v>
      </c>
      <c r="V5512" s="114" t="s">
        <v>4935</v>
      </c>
      <c r="W5512">
        <v>357869</v>
      </c>
    </row>
    <row r="5513" spans="7:23" ht="12.75">
      <c r="G5513">
        <v>355473</v>
      </c>
      <c r="H5513" s="114" t="s">
        <v>4397</v>
      </c>
      <c r="I5513" s="114" t="s">
        <v>4785</v>
      </c>
      <c r="L5513">
        <v>403110</v>
      </c>
      <c r="M5513" s="114" t="s">
        <v>5094</v>
      </c>
      <c r="N5513" s="114" t="s">
        <v>677</v>
      </c>
      <c r="V5513" s="114" t="s">
        <v>4936</v>
      </c>
      <c r="W5513">
        <v>357870</v>
      </c>
    </row>
    <row r="5514" spans="7:23" ht="12.75">
      <c r="G5514">
        <v>355474</v>
      </c>
      <c r="H5514" s="114" t="s">
        <v>4398</v>
      </c>
      <c r="I5514" s="114" t="s">
        <v>4785</v>
      </c>
      <c r="L5514">
        <v>403269</v>
      </c>
      <c r="M5514" s="114" t="s">
        <v>5235</v>
      </c>
      <c r="N5514" s="114" t="s">
        <v>658</v>
      </c>
      <c r="V5514" s="114" t="s">
        <v>4937</v>
      </c>
      <c r="W5514">
        <v>357871</v>
      </c>
    </row>
    <row r="5515" spans="7:23" ht="12.75">
      <c r="G5515">
        <v>355475</v>
      </c>
      <c r="H5515" s="114" t="s">
        <v>4403</v>
      </c>
      <c r="I5515" s="114" t="s">
        <v>4785</v>
      </c>
      <c r="L5515">
        <v>403272</v>
      </c>
      <c r="M5515" s="114" t="s">
        <v>5068</v>
      </c>
      <c r="N5515" s="114" t="s">
        <v>677</v>
      </c>
      <c r="V5515" s="114" t="s">
        <v>4938</v>
      </c>
      <c r="W5515">
        <v>357872</v>
      </c>
    </row>
    <row r="5516" spans="7:14" ht="12.75">
      <c r="G5516">
        <v>355476</v>
      </c>
      <c r="H5516" s="114" t="s">
        <v>4404</v>
      </c>
      <c r="I5516" s="114" t="s">
        <v>4785</v>
      </c>
      <c r="L5516">
        <v>403273</v>
      </c>
      <c r="M5516" s="114" t="s">
        <v>5230</v>
      </c>
      <c r="N5516" s="114" t="s">
        <v>658</v>
      </c>
    </row>
    <row r="5517" spans="7:14" ht="12.75">
      <c r="G5517">
        <v>359867</v>
      </c>
      <c r="H5517" s="114" t="s">
        <v>4915</v>
      </c>
      <c r="I5517" s="114" t="s">
        <v>4785</v>
      </c>
      <c r="L5517">
        <v>403276</v>
      </c>
      <c r="M5517" s="114" t="s">
        <v>5063</v>
      </c>
      <c r="N5517" s="114" t="s">
        <v>677</v>
      </c>
    </row>
    <row r="5518" spans="7:23" ht="12.75">
      <c r="G5518">
        <v>355318</v>
      </c>
      <c r="H5518" s="114" t="s">
        <v>4916</v>
      </c>
      <c r="I5518" s="114" t="s">
        <v>4785</v>
      </c>
      <c r="L5518">
        <v>403277</v>
      </c>
      <c r="M5518" s="114" t="s">
        <v>5229</v>
      </c>
      <c r="N5518" s="114" t="s">
        <v>658</v>
      </c>
      <c r="V5518" s="114" t="s">
        <v>4691</v>
      </c>
      <c r="W5518">
        <v>319480</v>
      </c>
    </row>
    <row r="5519" spans="7:23" ht="12.75">
      <c r="G5519">
        <v>358869</v>
      </c>
      <c r="H5519" s="114" t="s">
        <v>4917</v>
      </c>
      <c r="I5519" s="114" t="s">
        <v>4785</v>
      </c>
      <c r="L5519">
        <v>403280</v>
      </c>
      <c r="M5519" s="114" t="s">
        <v>5062</v>
      </c>
      <c r="N5519" s="114" t="s">
        <v>677</v>
      </c>
      <c r="V5519" s="114" t="s">
        <v>4692</v>
      </c>
      <c r="W5519">
        <v>319484</v>
      </c>
    </row>
    <row r="5520" spans="7:23" ht="12.75">
      <c r="G5520">
        <v>361467</v>
      </c>
      <c r="H5520" s="114" t="s">
        <v>4918</v>
      </c>
      <c r="I5520" s="114" t="s">
        <v>4785</v>
      </c>
      <c r="L5520">
        <v>403469</v>
      </c>
      <c r="M5520" s="114" t="s">
        <v>5134</v>
      </c>
      <c r="N5520" s="114" t="s">
        <v>677</v>
      </c>
      <c r="V5520" s="114" t="s">
        <v>4624</v>
      </c>
      <c r="W5520">
        <v>318923</v>
      </c>
    </row>
    <row r="5521" spans="7:23" ht="12.75">
      <c r="G5521">
        <v>361470</v>
      </c>
      <c r="H5521" s="114" t="s">
        <v>4919</v>
      </c>
      <c r="I5521" s="114" t="s">
        <v>4785</v>
      </c>
      <c r="L5521">
        <v>403666</v>
      </c>
      <c r="M5521" s="114" t="s">
        <v>5422</v>
      </c>
      <c r="N5521" s="114" t="s">
        <v>678</v>
      </c>
      <c r="V5521" s="114" t="s">
        <v>5453</v>
      </c>
      <c r="W5521">
        <v>391672</v>
      </c>
    </row>
    <row r="5522" spans="7:23" ht="12.75">
      <c r="G5522">
        <v>361266</v>
      </c>
      <c r="H5522" s="114" t="s">
        <v>4920</v>
      </c>
      <c r="I5522" s="114" t="s">
        <v>4785</v>
      </c>
      <c r="L5522">
        <v>403668</v>
      </c>
      <c r="M5522" s="114" t="s">
        <v>5422</v>
      </c>
      <c r="N5522" s="114" t="s">
        <v>4785</v>
      </c>
      <c r="V5522" s="114" t="s">
        <v>4776</v>
      </c>
      <c r="W5522">
        <v>324672</v>
      </c>
    </row>
    <row r="5523" spans="7:23" ht="12.75">
      <c r="G5523">
        <v>361269</v>
      </c>
      <c r="H5523" s="114" t="s">
        <v>4921</v>
      </c>
      <c r="I5523" s="114" t="s">
        <v>4785</v>
      </c>
      <c r="L5523">
        <v>403867</v>
      </c>
      <c r="M5523" s="114" t="s">
        <v>5375</v>
      </c>
      <c r="N5523" s="114" t="s">
        <v>658</v>
      </c>
      <c r="V5523" s="114" t="s">
        <v>4625</v>
      </c>
      <c r="W5523">
        <v>319072</v>
      </c>
    </row>
    <row r="5524" spans="7:23" ht="12.75">
      <c r="G5524">
        <v>361471</v>
      </c>
      <c r="H5524" s="114" t="s">
        <v>4922</v>
      </c>
      <c r="I5524" s="114" t="s">
        <v>4785</v>
      </c>
      <c r="L5524">
        <v>403870</v>
      </c>
      <c r="M5524" s="114" t="s">
        <v>5212</v>
      </c>
      <c r="N5524" s="114" t="s">
        <v>677</v>
      </c>
      <c r="V5524" s="114" t="s">
        <v>4626</v>
      </c>
      <c r="W5524">
        <v>319080</v>
      </c>
    </row>
    <row r="5525" spans="7:23" ht="12.75">
      <c r="G5525">
        <v>361472</v>
      </c>
      <c r="H5525" s="114" t="s">
        <v>4923</v>
      </c>
      <c r="I5525" s="114" t="s">
        <v>4785</v>
      </c>
      <c r="L5525">
        <v>404066</v>
      </c>
      <c r="M5525" s="114" t="s">
        <v>5254</v>
      </c>
      <c r="N5525" s="114" t="s">
        <v>658</v>
      </c>
      <c r="V5525" s="114" t="s">
        <v>4627</v>
      </c>
      <c r="W5525">
        <v>319272</v>
      </c>
    </row>
    <row r="5526" spans="7:23" ht="12.75">
      <c r="G5526">
        <v>355866</v>
      </c>
      <c r="H5526" s="114" t="s">
        <v>4786</v>
      </c>
      <c r="L5526">
        <v>404069</v>
      </c>
      <c r="M5526" s="114" t="s">
        <v>5087</v>
      </c>
      <c r="N5526" s="114" t="s">
        <v>677</v>
      </c>
      <c r="V5526" s="114" t="s">
        <v>4628</v>
      </c>
      <c r="W5526">
        <v>319276</v>
      </c>
    </row>
    <row r="5527" spans="7:23" ht="12.75">
      <c r="G5527">
        <v>318323</v>
      </c>
      <c r="H5527" s="114" t="s">
        <v>683</v>
      </c>
      <c r="L5527">
        <v>404266</v>
      </c>
      <c r="M5527" s="114" t="s">
        <v>5434</v>
      </c>
      <c r="N5527" s="114" t="s">
        <v>678</v>
      </c>
      <c r="V5527" s="114" t="s">
        <v>4629</v>
      </c>
      <c r="W5527">
        <v>319504</v>
      </c>
    </row>
    <row r="5528" spans="7:23" ht="12.75">
      <c r="G5528">
        <v>355869</v>
      </c>
      <c r="H5528" s="114" t="s">
        <v>2138</v>
      </c>
      <c r="I5528" s="114" t="s">
        <v>4786</v>
      </c>
      <c r="L5528">
        <v>404267</v>
      </c>
      <c r="M5528" s="114" t="s">
        <v>5430</v>
      </c>
      <c r="N5528" s="114" t="s">
        <v>678</v>
      </c>
      <c r="V5528" s="114" t="s">
        <v>4630</v>
      </c>
      <c r="W5528">
        <v>319496</v>
      </c>
    </row>
    <row r="5529" spans="7:23" ht="12.75">
      <c r="G5529">
        <v>355870</v>
      </c>
      <c r="H5529" s="114" t="s">
        <v>2139</v>
      </c>
      <c r="I5529" s="114" t="s">
        <v>4786</v>
      </c>
      <c r="L5529">
        <v>404268</v>
      </c>
      <c r="M5529" s="114" t="s">
        <v>5417</v>
      </c>
      <c r="N5529" s="114" t="s">
        <v>678</v>
      </c>
      <c r="V5529" s="114" t="s">
        <v>4631</v>
      </c>
      <c r="W5529">
        <v>319488</v>
      </c>
    </row>
    <row r="5530" spans="7:23" ht="12.75">
      <c r="G5530">
        <v>355871</v>
      </c>
      <c r="H5530" s="114" t="s">
        <v>4571</v>
      </c>
      <c r="I5530" s="114" t="s">
        <v>4786</v>
      </c>
      <c r="L5530">
        <v>404269</v>
      </c>
      <c r="M5530" s="114" t="s">
        <v>5418</v>
      </c>
      <c r="N5530" s="114" t="s">
        <v>678</v>
      </c>
      <c r="V5530" s="114" t="s">
        <v>4632</v>
      </c>
      <c r="W5530">
        <v>319544</v>
      </c>
    </row>
    <row r="5531" spans="7:23" ht="12.75">
      <c r="G5531">
        <v>319480</v>
      </c>
      <c r="H5531" s="114" t="s">
        <v>4691</v>
      </c>
      <c r="I5531" s="114" t="s">
        <v>683</v>
      </c>
      <c r="L5531">
        <v>404270</v>
      </c>
      <c r="M5531" s="114" t="s">
        <v>5434</v>
      </c>
      <c r="N5531" s="114" t="s">
        <v>4785</v>
      </c>
      <c r="V5531" s="114" t="s">
        <v>5454</v>
      </c>
      <c r="W5531">
        <v>410485</v>
      </c>
    </row>
    <row r="5532" spans="7:23" ht="12.75">
      <c r="G5532">
        <v>319484</v>
      </c>
      <c r="H5532" s="114" t="s">
        <v>4692</v>
      </c>
      <c r="I5532" s="114" t="s">
        <v>683</v>
      </c>
      <c r="L5532">
        <v>404271</v>
      </c>
      <c r="M5532" s="114" t="s">
        <v>5417</v>
      </c>
      <c r="N5532" s="114" t="s">
        <v>4785</v>
      </c>
      <c r="V5532" s="114" t="s">
        <v>4633</v>
      </c>
      <c r="W5532">
        <v>319536</v>
      </c>
    </row>
    <row r="5533" spans="7:23" ht="12.75">
      <c r="G5533">
        <v>355876</v>
      </c>
      <c r="H5533" s="114" t="s">
        <v>4572</v>
      </c>
      <c r="I5533" s="114" t="s">
        <v>4786</v>
      </c>
      <c r="L5533">
        <v>404272</v>
      </c>
      <c r="M5533" s="114" t="s">
        <v>5418</v>
      </c>
      <c r="N5533" s="114" t="s">
        <v>4785</v>
      </c>
      <c r="V5533" s="114" t="s">
        <v>4634</v>
      </c>
      <c r="W5533">
        <v>319528</v>
      </c>
    </row>
    <row r="5534" spans="7:23" ht="12.75">
      <c r="G5534">
        <v>355877</v>
      </c>
      <c r="H5534" s="114" t="s">
        <v>4573</v>
      </c>
      <c r="I5534" s="114" t="s">
        <v>4786</v>
      </c>
      <c r="L5534">
        <v>404273</v>
      </c>
      <c r="M5534" s="114" t="s">
        <v>5430</v>
      </c>
      <c r="N5534" s="114" t="s">
        <v>4785</v>
      </c>
      <c r="V5534" s="114" t="s">
        <v>4635</v>
      </c>
      <c r="W5534">
        <v>319520</v>
      </c>
    </row>
    <row r="5535" spans="7:23" ht="12.75">
      <c r="G5535">
        <v>355878</v>
      </c>
      <c r="H5535" s="114" t="s">
        <v>4574</v>
      </c>
      <c r="I5535" s="114" t="s">
        <v>4786</v>
      </c>
      <c r="L5535">
        <v>404666</v>
      </c>
      <c r="M5535" s="114" t="s">
        <v>5403</v>
      </c>
      <c r="N5535" s="114" t="s">
        <v>4785</v>
      </c>
      <c r="V5535" s="114" t="s">
        <v>5455</v>
      </c>
      <c r="W5535">
        <v>410493</v>
      </c>
    </row>
    <row r="5536" spans="7:23" ht="12.75">
      <c r="G5536">
        <v>355879</v>
      </c>
      <c r="H5536" s="114" t="s">
        <v>4575</v>
      </c>
      <c r="I5536" s="114" t="s">
        <v>4786</v>
      </c>
      <c r="L5536">
        <v>404867</v>
      </c>
      <c r="M5536" s="114" t="s">
        <v>5364</v>
      </c>
      <c r="N5536" s="114" t="s">
        <v>658</v>
      </c>
      <c r="V5536" s="114" t="s">
        <v>4636</v>
      </c>
      <c r="W5536">
        <v>319560</v>
      </c>
    </row>
    <row r="5537" spans="7:23" ht="12.75">
      <c r="G5537">
        <v>355880</v>
      </c>
      <c r="H5537" s="114" t="s">
        <v>4576</v>
      </c>
      <c r="I5537" s="114" t="s">
        <v>4786</v>
      </c>
      <c r="L5537">
        <v>404870</v>
      </c>
      <c r="M5537" s="114" t="s">
        <v>5201</v>
      </c>
      <c r="N5537" s="114" t="s">
        <v>677</v>
      </c>
      <c r="V5537" s="114" t="s">
        <v>4637</v>
      </c>
      <c r="W5537">
        <v>319552</v>
      </c>
    </row>
    <row r="5538" spans="7:23" ht="12.75">
      <c r="G5538">
        <v>355881</v>
      </c>
      <c r="H5538" s="114" t="s">
        <v>4577</v>
      </c>
      <c r="I5538" s="114" t="s">
        <v>4786</v>
      </c>
      <c r="L5538">
        <v>405067</v>
      </c>
      <c r="M5538" s="114" t="s">
        <v>5302</v>
      </c>
      <c r="N5538" s="114" t="s">
        <v>658</v>
      </c>
      <c r="V5538" s="114" t="s">
        <v>4638</v>
      </c>
      <c r="W5538">
        <v>319748</v>
      </c>
    </row>
    <row r="5539" spans="7:23" ht="12.75">
      <c r="G5539">
        <v>318923</v>
      </c>
      <c r="H5539" s="114" t="s">
        <v>4624</v>
      </c>
      <c r="I5539" s="114" t="s">
        <v>683</v>
      </c>
      <c r="L5539">
        <v>405070</v>
      </c>
      <c r="M5539" s="114" t="s">
        <v>5139</v>
      </c>
      <c r="N5539" s="114" t="s">
        <v>677</v>
      </c>
      <c r="V5539" s="114" t="s">
        <v>4639</v>
      </c>
      <c r="W5539">
        <v>319740</v>
      </c>
    </row>
    <row r="5540" spans="7:23" ht="12.75">
      <c r="G5540">
        <v>355887</v>
      </c>
      <c r="H5540" s="114" t="s">
        <v>4579</v>
      </c>
      <c r="I5540" s="114" t="s">
        <v>4786</v>
      </c>
      <c r="L5540">
        <v>406066</v>
      </c>
      <c r="M5540" s="114" t="s">
        <v>4307</v>
      </c>
      <c r="N5540" s="114" t="s">
        <v>680</v>
      </c>
      <c r="V5540" s="114" t="s">
        <v>4640</v>
      </c>
      <c r="W5540">
        <v>319732</v>
      </c>
    </row>
    <row r="5541" spans="7:23" ht="12.75">
      <c r="G5541">
        <v>391672</v>
      </c>
      <c r="H5541" s="114" t="s">
        <v>5453</v>
      </c>
      <c r="I5541" s="114" t="s">
        <v>683</v>
      </c>
      <c r="L5541">
        <v>406068</v>
      </c>
      <c r="M5541" s="114" t="s">
        <v>4440</v>
      </c>
      <c r="N5541" s="114" t="s">
        <v>680</v>
      </c>
      <c r="V5541" s="114" t="s">
        <v>4641</v>
      </c>
      <c r="W5541">
        <v>319724</v>
      </c>
    </row>
    <row r="5542" spans="7:23" ht="12.75">
      <c r="G5542">
        <v>355888</v>
      </c>
      <c r="H5542" s="114" t="s">
        <v>4580</v>
      </c>
      <c r="I5542" s="114" t="s">
        <v>4786</v>
      </c>
      <c r="L5542">
        <v>406069</v>
      </c>
      <c r="M5542" s="114" t="s">
        <v>4443</v>
      </c>
      <c r="N5542" s="114" t="s">
        <v>680</v>
      </c>
      <c r="V5542" s="114" t="s">
        <v>4642</v>
      </c>
      <c r="W5542">
        <v>319716</v>
      </c>
    </row>
    <row r="5543" spans="7:23" ht="12.75">
      <c r="G5543">
        <v>355889</v>
      </c>
      <c r="H5543" s="114" t="s">
        <v>4581</v>
      </c>
      <c r="I5543" s="114" t="s">
        <v>4786</v>
      </c>
      <c r="L5543">
        <v>406666</v>
      </c>
      <c r="M5543" s="114" t="s">
        <v>4488</v>
      </c>
      <c r="N5543" s="114" t="s">
        <v>680</v>
      </c>
      <c r="V5543" s="114" t="s">
        <v>4643</v>
      </c>
      <c r="W5543">
        <v>319708</v>
      </c>
    </row>
    <row r="5544" spans="7:23" ht="12.75">
      <c r="G5544">
        <v>355890</v>
      </c>
      <c r="H5544" s="114" t="s">
        <v>4582</v>
      </c>
      <c r="I5544" s="114" t="s">
        <v>4786</v>
      </c>
      <c r="L5544">
        <v>406667</v>
      </c>
      <c r="M5544" s="114" t="s">
        <v>4489</v>
      </c>
      <c r="N5544" s="114" t="s">
        <v>680</v>
      </c>
      <c r="V5544" s="114" t="s">
        <v>4644</v>
      </c>
      <c r="W5544">
        <v>319700</v>
      </c>
    </row>
    <row r="5545" spans="7:23" ht="12.75">
      <c r="G5545">
        <v>324672</v>
      </c>
      <c r="H5545" s="114" t="s">
        <v>4776</v>
      </c>
      <c r="I5545" s="114" t="s">
        <v>683</v>
      </c>
      <c r="L5545">
        <v>406668</v>
      </c>
      <c r="M5545" s="114" t="s">
        <v>4547</v>
      </c>
      <c r="N5545" s="114" t="s">
        <v>680</v>
      </c>
      <c r="V5545" s="114" t="s">
        <v>4645</v>
      </c>
      <c r="W5545">
        <v>319692</v>
      </c>
    </row>
    <row r="5546" spans="7:23" ht="12.75">
      <c r="G5546">
        <v>355891</v>
      </c>
      <c r="H5546" s="114" t="s">
        <v>4583</v>
      </c>
      <c r="I5546" s="114" t="s">
        <v>4786</v>
      </c>
      <c r="L5546">
        <v>406669</v>
      </c>
      <c r="M5546" s="114" t="s">
        <v>5395</v>
      </c>
      <c r="N5546" s="114" t="s">
        <v>680</v>
      </c>
      <c r="V5546" s="114" t="s">
        <v>4646</v>
      </c>
      <c r="W5546">
        <v>319684</v>
      </c>
    </row>
    <row r="5547" spans="7:23" ht="12.75">
      <c r="G5547">
        <v>319072</v>
      </c>
      <c r="H5547" s="114" t="s">
        <v>4625</v>
      </c>
      <c r="I5547" s="114" t="s">
        <v>683</v>
      </c>
      <c r="L5547">
        <v>406670</v>
      </c>
      <c r="M5547" s="114" t="s">
        <v>5399</v>
      </c>
      <c r="N5547" s="114" t="s">
        <v>680</v>
      </c>
      <c r="V5547" s="114" t="s">
        <v>4647</v>
      </c>
      <c r="W5547">
        <v>319676</v>
      </c>
    </row>
    <row r="5548" spans="7:23" ht="12.75">
      <c r="G5548">
        <v>355892</v>
      </c>
      <c r="H5548" s="114" t="s">
        <v>4584</v>
      </c>
      <c r="I5548" s="114" t="s">
        <v>4786</v>
      </c>
      <c r="L5548">
        <v>406671</v>
      </c>
      <c r="M5548" s="114" t="s">
        <v>5400</v>
      </c>
      <c r="N5548" s="114" t="s">
        <v>680</v>
      </c>
      <c r="V5548" s="114" t="s">
        <v>4648</v>
      </c>
      <c r="W5548">
        <v>319776</v>
      </c>
    </row>
    <row r="5549" spans="7:23" ht="12.75">
      <c r="G5549">
        <v>355893</v>
      </c>
      <c r="H5549" s="114" t="s">
        <v>4585</v>
      </c>
      <c r="I5549" s="114" t="s">
        <v>4786</v>
      </c>
      <c r="L5549">
        <v>406672</v>
      </c>
      <c r="M5549" s="114" t="s">
        <v>5401</v>
      </c>
      <c r="N5549" s="114" t="s">
        <v>680</v>
      </c>
      <c r="V5549" s="114" t="s">
        <v>4649</v>
      </c>
      <c r="W5549">
        <v>319768</v>
      </c>
    </row>
    <row r="5550" spans="7:23" ht="12.75">
      <c r="G5550">
        <v>355894</v>
      </c>
      <c r="H5550" s="114" t="s">
        <v>4586</v>
      </c>
      <c r="I5550" s="114" t="s">
        <v>4786</v>
      </c>
      <c r="L5550">
        <v>406673</v>
      </c>
      <c r="M5550" s="114" t="s">
        <v>4548</v>
      </c>
      <c r="N5550" s="114" t="s">
        <v>680</v>
      </c>
      <c r="V5550" s="114" t="s">
        <v>4650</v>
      </c>
      <c r="W5550">
        <v>319668</v>
      </c>
    </row>
    <row r="5551" spans="7:23" ht="12.75">
      <c r="G5551">
        <v>319080</v>
      </c>
      <c r="H5551" s="114" t="s">
        <v>4626</v>
      </c>
      <c r="I5551" s="114" t="s">
        <v>683</v>
      </c>
      <c r="L5551">
        <v>406674</v>
      </c>
      <c r="M5551" s="114" t="s">
        <v>4549</v>
      </c>
      <c r="N5551" s="114" t="s">
        <v>680</v>
      </c>
      <c r="V5551" s="114" t="s">
        <v>4651</v>
      </c>
      <c r="W5551">
        <v>319840</v>
      </c>
    </row>
    <row r="5552" spans="7:23" ht="12.75">
      <c r="G5552">
        <v>356066</v>
      </c>
      <c r="H5552" s="114" t="s">
        <v>4924</v>
      </c>
      <c r="I5552" s="114" t="s">
        <v>4786</v>
      </c>
      <c r="L5552">
        <v>406866</v>
      </c>
      <c r="M5552" s="114" t="s">
        <v>5262</v>
      </c>
      <c r="N5552" s="114" t="s">
        <v>658</v>
      </c>
      <c r="V5552" s="114" t="s">
        <v>4652</v>
      </c>
      <c r="W5552">
        <v>319832</v>
      </c>
    </row>
    <row r="5553" spans="7:23" ht="12.75">
      <c r="G5553">
        <v>319272</v>
      </c>
      <c r="H5553" s="114" t="s">
        <v>4627</v>
      </c>
      <c r="I5553" s="114" t="s">
        <v>683</v>
      </c>
      <c r="L5553">
        <v>406869</v>
      </c>
      <c r="M5553" s="114" t="s">
        <v>5095</v>
      </c>
      <c r="N5553" s="114" t="s">
        <v>677</v>
      </c>
      <c r="V5553" s="114" t="s">
        <v>4653</v>
      </c>
      <c r="W5553">
        <v>319824</v>
      </c>
    </row>
    <row r="5554" spans="7:23" ht="12.75">
      <c r="G5554">
        <v>356067</v>
      </c>
      <c r="H5554" s="114" t="s">
        <v>4925</v>
      </c>
      <c r="I5554" s="114" t="s">
        <v>4786</v>
      </c>
      <c r="L5554">
        <v>407066</v>
      </c>
      <c r="M5554" s="114" t="s">
        <v>5452</v>
      </c>
      <c r="N5554" s="114" t="s">
        <v>678</v>
      </c>
      <c r="V5554" s="114" t="s">
        <v>4654</v>
      </c>
      <c r="W5554">
        <v>319816</v>
      </c>
    </row>
    <row r="5555" spans="7:23" ht="12.75">
      <c r="G5555">
        <v>355895</v>
      </c>
      <c r="H5555" s="114" t="s">
        <v>4587</v>
      </c>
      <c r="I5555" s="114" t="s">
        <v>4786</v>
      </c>
      <c r="L5555">
        <v>407067</v>
      </c>
      <c r="M5555" s="114" t="s">
        <v>5452</v>
      </c>
      <c r="N5555" s="114" t="s">
        <v>4785</v>
      </c>
      <c r="V5555" s="114" t="s">
        <v>4655</v>
      </c>
      <c r="W5555">
        <v>319808</v>
      </c>
    </row>
    <row r="5556" spans="7:23" ht="12.75">
      <c r="G5556">
        <v>319276</v>
      </c>
      <c r="H5556" s="114" t="s">
        <v>4628</v>
      </c>
      <c r="I5556" s="114" t="s">
        <v>683</v>
      </c>
      <c r="L5556">
        <v>407271</v>
      </c>
      <c r="M5556" s="114" t="s">
        <v>5132</v>
      </c>
      <c r="N5556" s="114" t="s">
        <v>677</v>
      </c>
      <c r="V5556" s="114" t="s">
        <v>4656</v>
      </c>
      <c r="W5556">
        <v>319800</v>
      </c>
    </row>
    <row r="5557" spans="7:23" ht="12.75">
      <c r="G5557">
        <v>355896</v>
      </c>
      <c r="H5557" s="114" t="s">
        <v>4588</v>
      </c>
      <c r="I5557" s="114" t="s">
        <v>4786</v>
      </c>
      <c r="L5557">
        <v>407272</v>
      </c>
      <c r="M5557" s="114" t="s">
        <v>5293</v>
      </c>
      <c r="N5557" s="114" t="s">
        <v>658</v>
      </c>
      <c r="V5557" s="114" t="s">
        <v>4657</v>
      </c>
      <c r="W5557">
        <v>319792</v>
      </c>
    </row>
    <row r="5558" spans="7:23" ht="12.75">
      <c r="G5558">
        <v>355897</v>
      </c>
      <c r="H5558" s="114" t="s">
        <v>4589</v>
      </c>
      <c r="I5558" s="114" t="s">
        <v>4786</v>
      </c>
      <c r="L5558">
        <v>407275</v>
      </c>
      <c r="M5558" s="114" t="s">
        <v>5126</v>
      </c>
      <c r="N5558" s="114" t="s">
        <v>677</v>
      </c>
      <c r="V5558" s="114" t="s">
        <v>4658</v>
      </c>
      <c r="W5558">
        <v>319284</v>
      </c>
    </row>
    <row r="5559" spans="7:23" ht="12.75">
      <c r="G5559">
        <v>355898</v>
      </c>
      <c r="H5559" s="114" t="s">
        <v>4590</v>
      </c>
      <c r="I5559" s="114" t="s">
        <v>4786</v>
      </c>
      <c r="L5559">
        <v>407278</v>
      </c>
      <c r="M5559" s="114" t="s">
        <v>5299</v>
      </c>
      <c r="N5559" s="114" t="s">
        <v>658</v>
      </c>
      <c r="V5559" s="114" t="s">
        <v>4659</v>
      </c>
      <c r="W5559">
        <v>319784</v>
      </c>
    </row>
    <row r="5560" spans="7:14" ht="12.75">
      <c r="G5560">
        <v>356068</v>
      </c>
      <c r="H5560" s="114" t="s">
        <v>4926</v>
      </c>
      <c r="I5560" s="114" t="s">
        <v>4786</v>
      </c>
      <c r="L5560">
        <v>407281</v>
      </c>
      <c r="M5560" s="114" t="s">
        <v>5135</v>
      </c>
      <c r="N5560" s="114" t="s">
        <v>677</v>
      </c>
    </row>
    <row r="5561" spans="7:14" ht="12.75">
      <c r="G5561">
        <v>319504</v>
      </c>
      <c r="H5561" s="114" t="s">
        <v>4629</v>
      </c>
      <c r="I5561" s="114" t="s">
        <v>683</v>
      </c>
      <c r="L5561">
        <v>407285</v>
      </c>
      <c r="M5561" s="114" t="s">
        <v>5136</v>
      </c>
      <c r="N5561" s="114" t="s">
        <v>677</v>
      </c>
    </row>
    <row r="5562" spans="7:23" ht="12.75">
      <c r="G5562">
        <v>355899</v>
      </c>
      <c r="H5562" s="114" t="s">
        <v>4591</v>
      </c>
      <c r="I5562" s="114" t="s">
        <v>4786</v>
      </c>
      <c r="L5562">
        <v>407467</v>
      </c>
      <c r="M5562" s="114" t="s">
        <v>5376</v>
      </c>
      <c r="N5562" s="114" t="s">
        <v>658</v>
      </c>
      <c r="V5562" s="114" t="s">
        <v>2138</v>
      </c>
      <c r="W5562">
        <v>356469</v>
      </c>
    </row>
    <row r="5563" spans="7:23" ht="12.75">
      <c r="G5563">
        <v>355900</v>
      </c>
      <c r="H5563" s="114" t="s">
        <v>4592</v>
      </c>
      <c r="I5563" s="114" t="s">
        <v>4786</v>
      </c>
      <c r="L5563">
        <v>407470</v>
      </c>
      <c r="M5563" s="114" t="s">
        <v>5213</v>
      </c>
      <c r="N5563" s="114" t="s">
        <v>677</v>
      </c>
      <c r="V5563" s="114" t="s">
        <v>2139</v>
      </c>
      <c r="W5563">
        <v>356470</v>
      </c>
    </row>
    <row r="5564" spans="7:23" ht="12.75">
      <c r="G5564">
        <v>319496</v>
      </c>
      <c r="H5564" s="114" t="s">
        <v>4630</v>
      </c>
      <c r="I5564" s="114" t="s">
        <v>683</v>
      </c>
      <c r="L5564">
        <v>407667</v>
      </c>
      <c r="M5564" s="114" t="s">
        <v>5331</v>
      </c>
      <c r="N5564" s="114" t="s">
        <v>658</v>
      </c>
      <c r="V5564" s="114" t="s">
        <v>4571</v>
      </c>
      <c r="W5564">
        <v>356471</v>
      </c>
    </row>
    <row r="5565" spans="7:23" ht="12.75">
      <c r="G5565">
        <v>356069</v>
      </c>
      <c r="H5565" s="114" t="s">
        <v>4927</v>
      </c>
      <c r="I5565" s="114" t="s">
        <v>4786</v>
      </c>
      <c r="L5565">
        <v>407670</v>
      </c>
      <c r="M5565" s="114" t="s">
        <v>5168</v>
      </c>
      <c r="N5565" s="114" t="s">
        <v>677</v>
      </c>
      <c r="V5565" s="114" t="s">
        <v>4939</v>
      </c>
      <c r="W5565">
        <v>356476</v>
      </c>
    </row>
    <row r="5566" spans="7:23" ht="12.75">
      <c r="G5566">
        <v>356070</v>
      </c>
      <c r="H5566" s="114" t="s">
        <v>4928</v>
      </c>
      <c r="I5566" s="114" t="s">
        <v>4786</v>
      </c>
      <c r="L5566">
        <v>408870</v>
      </c>
      <c r="M5566" s="114" t="s">
        <v>5265</v>
      </c>
      <c r="N5566" s="114" t="s">
        <v>658</v>
      </c>
      <c r="V5566" s="114" t="s">
        <v>4940</v>
      </c>
      <c r="W5566">
        <v>356477</v>
      </c>
    </row>
    <row r="5567" spans="7:23" ht="12.75">
      <c r="G5567">
        <v>319488</v>
      </c>
      <c r="H5567" s="114" t="s">
        <v>4631</v>
      </c>
      <c r="I5567" s="114" t="s">
        <v>683</v>
      </c>
      <c r="L5567">
        <v>408873</v>
      </c>
      <c r="M5567" s="114" t="s">
        <v>5098</v>
      </c>
      <c r="N5567" s="114" t="s">
        <v>677</v>
      </c>
      <c r="V5567" s="114" t="s">
        <v>4941</v>
      </c>
      <c r="W5567">
        <v>356479</v>
      </c>
    </row>
    <row r="5568" spans="7:23" ht="12.75">
      <c r="G5568">
        <v>356071</v>
      </c>
      <c r="H5568" s="114" t="s">
        <v>4929</v>
      </c>
      <c r="I5568" s="114" t="s">
        <v>4786</v>
      </c>
      <c r="L5568">
        <v>408874</v>
      </c>
      <c r="M5568" s="114" t="s">
        <v>5268</v>
      </c>
      <c r="N5568" s="114" t="s">
        <v>658</v>
      </c>
      <c r="V5568" s="114" t="s">
        <v>4942</v>
      </c>
      <c r="W5568">
        <v>357466</v>
      </c>
    </row>
    <row r="5569" spans="7:23" ht="12.75">
      <c r="G5569">
        <v>356072</v>
      </c>
      <c r="H5569" s="114" t="s">
        <v>4930</v>
      </c>
      <c r="I5569" s="114" t="s">
        <v>4786</v>
      </c>
      <c r="L5569">
        <v>408877</v>
      </c>
      <c r="M5569" s="114" t="s">
        <v>5101</v>
      </c>
      <c r="N5569" s="114" t="s">
        <v>677</v>
      </c>
      <c r="V5569" s="114" t="s">
        <v>4943</v>
      </c>
      <c r="W5569">
        <v>356678</v>
      </c>
    </row>
    <row r="5570" spans="7:23" ht="12.75">
      <c r="G5570">
        <v>319544</v>
      </c>
      <c r="H5570" s="114" t="s">
        <v>4632</v>
      </c>
      <c r="I5570" s="114" t="s">
        <v>683</v>
      </c>
      <c r="L5570">
        <v>408878</v>
      </c>
      <c r="M5570" s="114" t="s">
        <v>5378</v>
      </c>
      <c r="N5570" s="114" t="s">
        <v>658</v>
      </c>
      <c r="V5570" s="114" t="s">
        <v>4944</v>
      </c>
      <c r="W5570">
        <v>356666</v>
      </c>
    </row>
    <row r="5571" spans="7:23" ht="12.75">
      <c r="G5571">
        <v>355907</v>
      </c>
      <c r="H5571" s="114" t="s">
        <v>4595</v>
      </c>
      <c r="I5571" s="114" t="s">
        <v>4786</v>
      </c>
      <c r="L5571">
        <v>408881</v>
      </c>
      <c r="M5571" s="114" t="s">
        <v>5215</v>
      </c>
      <c r="N5571" s="114" t="s">
        <v>677</v>
      </c>
      <c r="V5571" s="114" t="s">
        <v>4945</v>
      </c>
      <c r="W5571">
        <v>356667</v>
      </c>
    </row>
    <row r="5572" spans="7:23" ht="12.75">
      <c r="G5572">
        <v>355908</v>
      </c>
      <c r="H5572" s="114" t="s">
        <v>4596</v>
      </c>
      <c r="I5572" s="114" t="s">
        <v>4786</v>
      </c>
      <c r="L5572">
        <v>408882</v>
      </c>
      <c r="M5572" s="114" t="s">
        <v>5377</v>
      </c>
      <c r="N5572" s="114" t="s">
        <v>658</v>
      </c>
      <c r="V5572" s="114" t="s">
        <v>4946</v>
      </c>
      <c r="W5572">
        <v>356668</v>
      </c>
    </row>
    <row r="5573" spans="7:23" ht="12.75">
      <c r="G5573">
        <v>410485</v>
      </c>
      <c r="H5573" s="114" t="s">
        <v>5454</v>
      </c>
      <c r="I5573" s="114" t="s">
        <v>683</v>
      </c>
      <c r="L5573">
        <v>408885</v>
      </c>
      <c r="M5573" s="114" t="s">
        <v>5214</v>
      </c>
      <c r="N5573" s="114" t="s">
        <v>677</v>
      </c>
      <c r="V5573" s="114" t="s">
        <v>4947</v>
      </c>
      <c r="W5573">
        <v>356669</v>
      </c>
    </row>
    <row r="5574" spans="7:23" ht="12.75">
      <c r="G5574">
        <v>355913</v>
      </c>
      <c r="H5574" s="114" t="s">
        <v>4598</v>
      </c>
      <c r="I5574" s="114" t="s">
        <v>4786</v>
      </c>
      <c r="L5574">
        <v>409294</v>
      </c>
      <c r="M5574" s="114" t="s">
        <v>5412</v>
      </c>
      <c r="N5574" s="114" t="s">
        <v>678</v>
      </c>
      <c r="V5574" s="114" t="s">
        <v>4948</v>
      </c>
      <c r="W5574">
        <v>356670</v>
      </c>
    </row>
    <row r="5575" spans="7:23" ht="12.75">
      <c r="G5575">
        <v>355914</v>
      </c>
      <c r="H5575" s="114" t="s">
        <v>4599</v>
      </c>
      <c r="I5575" s="114" t="s">
        <v>4786</v>
      </c>
      <c r="L5575">
        <v>409295</v>
      </c>
      <c r="M5575" s="114" t="s">
        <v>5413</v>
      </c>
      <c r="N5575" s="114" t="s">
        <v>678</v>
      </c>
      <c r="V5575" s="114" t="s">
        <v>4949</v>
      </c>
      <c r="W5575">
        <v>356671</v>
      </c>
    </row>
    <row r="5576" spans="7:23" ht="12.75">
      <c r="G5576">
        <v>319536</v>
      </c>
      <c r="H5576" s="114" t="s">
        <v>4633</v>
      </c>
      <c r="I5576" s="114" t="s">
        <v>683</v>
      </c>
      <c r="L5576">
        <v>409296</v>
      </c>
      <c r="M5576" s="114" t="s">
        <v>5412</v>
      </c>
      <c r="N5576" s="114" t="s">
        <v>4785</v>
      </c>
      <c r="V5576" s="114" t="s">
        <v>4950</v>
      </c>
      <c r="W5576">
        <v>356672</v>
      </c>
    </row>
    <row r="5577" spans="7:23" ht="12.75">
      <c r="G5577">
        <v>355915</v>
      </c>
      <c r="H5577" s="114" t="s">
        <v>4600</v>
      </c>
      <c r="I5577" s="114" t="s">
        <v>4786</v>
      </c>
      <c r="L5577">
        <v>409297</v>
      </c>
      <c r="M5577" s="114" t="s">
        <v>5413</v>
      </c>
      <c r="N5577" s="114" t="s">
        <v>4785</v>
      </c>
      <c r="V5577" s="114" t="s">
        <v>4951</v>
      </c>
      <c r="W5577">
        <v>356673</v>
      </c>
    </row>
    <row r="5578" spans="7:23" ht="12.75">
      <c r="G5578">
        <v>355916</v>
      </c>
      <c r="H5578" s="114" t="s">
        <v>4601</v>
      </c>
      <c r="I5578" s="114" t="s">
        <v>4786</v>
      </c>
      <c r="L5578">
        <v>409467</v>
      </c>
      <c r="M5578" s="114" t="s">
        <v>5318</v>
      </c>
      <c r="N5578" s="114" t="s">
        <v>658</v>
      </c>
      <c r="V5578" s="114" t="s">
        <v>4952</v>
      </c>
      <c r="W5578">
        <v>356674</v>
      </c>
    </row>
    <row r="5579" spans="7:23" ht="12.75">
      <c r="G5579">
        <v>319528</v>
      </c>
      <c r="H5579" s="114" t="s">
        <v>4634</v>
      </c>
      <c r="I5579" s="114" t="s">
        <v>683</v>
      </c>
      <c r="L5579">
        <v>409470</v>
      </c>
      <c r="M5579" s="114" t="s">
        <v>5155</v>
      </c>
      <c r="N5579" s="114" t="s">
        <v>677</v>
      </c>
      <c r="V5579" s="114" t="s">
        <v>4953</v>
      </c>
      <c r="W5579">
        <v>356684</v>
      </c>
    </row>
    <row r="5580" spans="7:23" ht="12.75">
      <c r="G5580">
        <v>355917</v>
      </c>
      <c r="H5580" s="114" t="s">
        <v>4602</v>
      </c>
      <c r="I5580" s="114" t="s">
        <v>4786</v>
      </c>
      <c r="L5580">
        <v>409666</v>
      </c>
      <c r="M5580" s="114" t="s">
        <v>5231</v>
      </c>
      <c r="N5580" s="114" t="s">
        <v>658</v>
      </c>
      <c r="V5580" s="114" t="s">
        <v>4954</v>
      </c>
      <c r="W5580">
        <v>356688</v>
      </c>
    </row>
    <row r="5581" spans="7:23" ht="12.75">
      <c r="G5581">
        <v>355918</v>
      </c>
      <c r="H5581" s="114" t="s">
        <v>4603</v>
      </c>
      <c r="I5581" s="114" t="s">
        <v>4786</v>
      </c>
      <c r="L5581">
        <v>409669</v>
      </c>
      <c r="M5581" s="114" t="s">
        <v>5064</v>
      </c>
      <c r="N5581" s="114" t="s">
        <v>677</v>
      </c>
      <c r="V5581" s="114" t="s">
        <v>4955</v>
      </c>
      <c r="W5581">
        <v>356475</v>
      </c>
    </row>
    <row r="5582" spans="7:23" ht="12.75">
      <c r="G5582">
        <v>319520</v>
      </c>
      <c r="H5582" s="114" t="s">
        <v>4635</v>
      </c>
      <c r="I5582" s="114" t="s">
        <v>683</v>
      </c>
      <c r="L5582">
        <v>410066</v>
      </c>
      <c r="M5582" s="114" t="s">
        <v>5436</v>
      </c>
      <c r="N5582" s="114" t="s">
        <v>678</v>
      </c>
      <c r="V5582" s="114" t="s">
        <v>4956</v>
      </c>
      <c r="W5582">
        <v>356692</v>
      </c>
    </row>
    <row r="5583" spans="7:23" ht="12.75">
      <c r="G5583">
        <v>355919</v>
      </c>
      <c r="H5583" s="114" t="s">
        <v>4604</v>
      </c>
      <c r="I5583" s="114" t="s">
        <v>4786</v>
      </c>
      <c r="L5583">
        <v>410266</v>
      </c>
      <c r="M5583" s="114" t="s">
        <v>5436</v>
      </c>
      <c r="N5583" s="114" t="s">
        <v>4785</v>
      </c>
      <c r="V5583" s="114" t="s">
        <v>4957</v>
      </c>
      <c r="W5583">
        <v>356693</v>
      </c>
    </row>
    <row r="5584" spans="7:23" ht="12.75">
      <c r="G5584">
        <v>410493</v>
      </c>
      <c r="H5584" s="114" t="s">
        <v>5455</v>
      </c>
      <c r="I5584" s="114" t="s">
        <v>683</v>
      </c>
      <c r="L5584">
        <v>410267</v>
      </c>
      <c r="M5584" s="114" t="s">
        <v>5385</v>
      </c>
      <c r="N5584" s="114" t="s">
        <v>680</v>
      </c>
      <c r="V5584" s="114" t="s">
        <v>4958</v>
      </c>
      <c r="W5584">
        <v>356694</v>
      </c>
    </row>
    <row r="5585" spans="7:23" ht="12.75">
      <c r="G5585">
        <v>355920</v>
      </c>
      <c r="H5585" s="114" t="s">
        <v>4605</v>
      </c>
      <c r="I5585" s="114" t="s">
        <v>4786</v>
      </c>
      <c r="L5585">
        <v>410469</v>
      </c>
      <c r="M5585" s="114" t="s">
        <v>5383</v>
      </c>
      <c r="N5585" s="114" t="s">
        <v>680</v>
      </c>
      <c r="V5585" s="114" t="s">
        <v>4959</v>
      </c>
      <c r="W5585">
        <v>356697</v>
      </c>
    </row>
    <row r="5586" spans="7:23" ht="12.75">
      <c r="G5586">
        <v>355921</v>
      </c>
      <c r="H5586" s="114" t="s">
        <v>4606</v>
      </c>
      <c r="I5586" s="114" t="s">
        <v>4786</v>
      </c>
      <c r="L5586">
        <v>410472</v>
      </c>
      <c r="M5586" s="114" t="s">
        <v>5384</v>
      </c>
      <c r="N5586" s="114" t="s">
        <v>680</v>
      </c>
      <c r="V5586" s="114" t="s">
        <v>4960</v>
      </c>
      <c r="W5586">
        <v>356699</v>
      </c>
    </row>
    <row r="5587" spans="7:23" ht="12.75">
      <c r="G5587">
        <v>355922</v>
      </c>
      <c r="H5587" s="114" t="s">
        <v>4607</v>
      </c>
      <c r="I5587" s="114" t="s">
        <v>4786</v>
      </c>
      <c r="L5587">
        <v>410476</v>
      </c>
      <c r="M5587" s="114" t="s">
        <v>5387</v>
      </c>
      <c r="N5587" s="114" t="s">
        <v>680</v>
      </c>
      <c r="V5587" s="114" t="s">
        <v>4961</v>
      </c>
      <c r="W5587">
        <v>356710</v>
      </c>
    </row>
    <row r="5588" spans="7:23" ht="12.75">
      <c r="G5588">
        <v>319560</v>
      </c>
      <c r="H5588" s="114" t="s">
        <v>4636</v>
      </c>
      <c r="I5588" s="114" t="s">
        <v>683</v>
      </c>
      <c r="L5588">
        <v>410477</v>
      </c>
      <c r="M5588" s="114" t="s">
        <v>5388</v>
      </c>
      <c r="N5588" s="114" t="s">
        <v>680</v>
      </c>
      <c r="V5588" s="114" t="s">
        <v>4962</v>
      </c>
      <c r="W5588">
        <v>356702</v>
      </c>
    </row>
    <row r="5589" spans="7:23" ht="12.75">
      <c r="G5589">
        <v>355923</v>
      </c>
      <c r="H5589" s="114" t="s">
        <v>4608</v>
      </c>
      <c r="I5589" s="114" t="s">
        <v>4786</v>
      </c>
      <c r="L5589">
        <v>410480</v>
      </c>
      <c r="M5589" s="114" t="s">
        <v>5457</v>
      </c>
      <c r="N5589" s="114" t="s">
        <v>682</v>
      </c>
      <c r="V5589" s="114" t="s">
        <v>4963</v>
      </c>
      <c r="W5589">
        <v>356713</v>
      </c>
    </row>
    <row r="5590" spans="7:23" ht="12.75">
      <c r="G5590">
        <v>319552</v>
      </c>
      <c r="H5590" s="114" t="s">
        <v>4637</v>
      </c>
      <c r="I5590" s="114" t="s">
        <v>683</v>
      </c>
      <c r="L5590">
        <v>410483</v>
      </c>
      <c r="M5590" s="114" t="s">
        <v>5454</v>
      </c>
      <c r="N5590" s="114" t="s">
        <v>681</v>
      </c>
      <c r="V5590" s="114" t="s">
        <v>4964</v>
      </c>
      <c r="W5590">
        <v>356715</v>
      </c>
    </row>
    <row r="5591" spans="7:23" ht="12.75">
      <c r="G5591">
        <v>355924</v>
      </c>
      <c r="H5591" s="114" t="s">
        <v>4609</v>
      </c>
      <c r="I5591" s="114" t="s">
        <v>4786</v>
      </c>
      <c r="L5591">
        <v>410484</v>
      </c>
      <c r="M5591" s="114" t="s">
        <v>5454</v>
      </c>
      <c r="N5591" s="114" t="s">
        <v>682</v>
      </c>
      <c r="V5591" s="114" t="s">
        <v>4965</v>
      </c>
      <c r="W5591">
        <v>357666</v>
      </c>
    </row>
    <row r="5592" spans="7:23" ht="12.75">
      <c r="G5592">
        <v>356073</v>
      </c>
      <c r="H5592" s="114" t="s">
        <v>4931</v>
      </c>
      <c r="I5592" s="114" t="s">
        <v>4786</v>
      </c>
      <c r="L5592">
        <v>410485</v>
      </c>
      <c r="M5592" s="114" t="s">
        <v>5454</v>
      </c>
      <c r="N5592" s="114" t="s">
        <v>683</v>
      </c>
      <c r="V5592" s="114" t="s">
        <v>4966</v>
      </c>
      <c r="W5592">
        <v>357667</v>
      </c>
    </row>
    <row r="5593" spans="7:23" ht="12.75">
      <c r="G5593">
        <v>356074</v>
      </c>
      <c r="H5593" s="114" t="s">
        <v>4932</v>
      </c>
      <c r="I5593" s="114" t="s">
        <v>4786</v>
      </c>
      <c r="L5593">
        <v>410486</v>
      </c>
      <c r="M5593" s="114" t="s">
        <v>5454</v>
      </c>
      <c r="N5593" s="114" t="s">
        <v>684</v>
      </c>
      <c r="V5593" s="114" t="s">
        <v>4967</v>
      </c>
      <c r="W5593">
        <v>356871</v>
      </c>
    </row>
    <row r="5594" spans="7:23" ht="12.75">
      <c r="G5594">
        <v>319748</v>
      </c>
      <c r="H5594" s="114" t="s">
        <v>4638</v>
      </c>
      <c r="I5594" s="114" t="s">
        <v>683</v>
      </c>
      <c r="L5594">
        <v>410488</v>
      </c>
      <c r="M5594" s="114" t="s">
        <v>5458</v>
      </c>
      <c r="N5594" s="114" t="s">
        <v>682</v>
      </c>
      <c r="V5594" s="114" t="s">
        <v>4968</v>
      </c>
      <c r="W5594">
        <v>356872</v>
      </c>
    </row>
    <row r="5595" spans="7:23" ht="12.75">
      <c r="G5595">
        <v>356267</v>
      </c>
      <c r="H5595" s="114" t="s">
        <v>4933</v>
      </c>
      <c r="I5595" s="114" t="s">
        <v>4786</v>
      </c>
      <c r="L5595">
        <v>410491</v>
      </c>
      <c r="M5595" s="114" t="s">
        <v>5455</v>
      </c>
      <c r="N5595" s="114" t="s">
        <v>681</v>
      </c>
      <c r="V5595" s="114" t="s">
        <v>4969</v>
      </c>
      <c r="W5595">
        <v>356873</v>
      </c>
    </row>
    <row r="5596" spans="7:23" ht="12.75">
      <c r="G5596">
        <v>319740</v>
      </c>
      <c r="H5596" s="114" t="s">
        <v>4639</v>
      </c>
      <c r="I5596" s="114" t="s">
        <v>683</v>
      </c>
      <c r="L5596">
        <v>410492</v>
      </c>
      <c r="M5596" s="114" t="s">
        <v>5455</v>
      </c>
      <c r="N5596" s="114" t="s">
        <v>682</v>
      </c>
      <c r="V5596" s="114" t="s">
        <v>4970</v>
      </c>
      <c r="W5596">
        <v>356886</v>
      </c>
    </row>
    <row r="5597" spans="7:23" ht="12.75">
      <c r="G5597">
        <v>357867</v>
      </c>
      <c r="H5597" s="114" t="s">
        <v>4934</v>
      </c>
      <c r="I5597" s="114" t="s">
        <v>4786</v>
      </c>
      <c r="L5597">
        <v>410493</v>
      </c>
      <c r="M5597" s="114" t="s">
        <v>5455</v>
      </c>
      <c r="N5597" s="114" t="s">
        <v>683</v>
      </c>
      <c r="V5597" s="114" t="s">
        <v>4971</v>
      </c>
      <c r="W5597">
        <v>356887</v>
      </c>
    </row>
    <row r="5598" spans="7:23" ht="12.75">
      <c r="G5598">
        <v>319732</v>
      </c>
      <c r="H5598" s="114" t="s">
        <v>4640</v>
      </c>
      <c r="I5598" s="114" t="s">
        <v>683</v>
      </c>
      <c r="L5598">
        <v>410494</v>
      </c>
      <c r="M5598" s="114" t="s">
        <v>5455</v>
      </c>
      <c r="N5598" s="114" t="s">
        <v>684</v>
      </c>
      <c r="V5598" s="114" t="s">
        <v>4972</v>
      </c>
      <c r="W5598">
        <v>356888</v>
      </c>
    </row>
    <row r="5599" spans="7:23" ht="12.75">
      <c r="G5599">
        <v>357869</v>
      </c>
      <c r="H5599" s="114" t="s">
        <v>4935</v>
      </c>
      <c r="I5599" s="114" t="s">
        <v>4786</v>
      </c>
      <c r="L5599">
        <v>410667</v>
      </c>
      <c r="M5599" s="114" t="s">
        <v>5250</v>
      </c>
      <c r="N5599" s="114" t="s">
        <v>658</v>
      </c>
      <c r="V5599" s="114" t="s">
        <v>4973</v>
      </c>
      <c r="W5599">
        <v>356889</v>
      </c>
    </row>
    <row r="5600" spans="7:23" ht="12.75">
      <c r="G5600">
        <v>357870</v>
      </c>
      <c r="H5600" s="114" t="s">
        <v>4936</v>
      </c>
      <c r="I5600" s="114" t="s">
        <v>4786</v>
      </c>
      <c r="L5600">
        <v>410670</v>
      </c>
      <c r="M5600" s="114" t="s">
        <v>5083</v>
      </c>
      <c r="N5600" s="114" t="s">
        <v>677</v>
      </c>
      <c r="V5600" s="114" t="s">
        <v>4974</v>
      </c>
      <c r="W5600">
        <v>356874</v>
      </c>
    </row>
    <row r="5601" spans="7:23" ht="12.75">
      <c r="G5601">
        <v>319724</v>
      </c>
      <c r="H5601" s="114" t="s">
        <v>4641</v>
      </c>
      <c r="I5601" s="114" t="s">
        <v>683</v>
      </c>
      <c r="L5601">
        <v>410866</v>
      </c>
      <c r="M5601" s="114" t="s">
        <v>5392</v>
      </c>
      <c r="N5601" s="114" t="s">
        <v>680</v>
      </c>
      <c r="V5601" s="114" t="s">
        <v>4975</v>
      </c>
      <c r="W5601">
        <v>356876</v>
      </c>
    </row>
    <row r="5602" spans="7:23" ht="12.75">
      <c r="G5602">
        <v>357871</v>
      </c>
      <c r="H5602" s="114" t="s">
        <v>4937</v>
      </c>
      <c r="I5602" s="114" t="s">
        <v>4786</v>
      </c>
      <c r="L5602">
        <v>411266</v>
      </c>
      <c r="M5602" s="114" t="s">
        <v>5386</v>
      </c>
      <c r="N5602" s="114" t="s">
        <v>680</v>
      </c>
      <c r="V5602" s="114" t="s">
        <v>4976</v>
      </c>
      <c r="W5602">
        <v>356877</v>
      </c>
    </row>
    <row r="5603" spans="7:23" ht="12.75">
      <c r="G5603">
        <v>357872</v>
      </c>
      <c r="H5603" s="114" t="s">
        <v>4938</v>
      </c>
      <c r="I5603" s="114" t="s">
        <v>4786</v>
      </c>
      <c r="L5603">
        <v>411267</v>
      </c>
      <c r="M5603" s="114" t="s">
        <v>5251</v>
      </c>
      <c r="N5603" s="114" t="s">
        <v>658</v>
      </c>
      <c r="V5603" s="114" t="s">
        <v>4977</v>
      </c>
      <c r="W5603">
        <v>356884</v>
      </c>
    </row>
    <row r="5604" spans="7:23" ht="12.75">
      <c r="G5604">
        <v>319716</v>
      </c>
      <c r="H5604" s="114" t="s">
        <v>4642</v>
      </c>
      <c r="I5604" s="114" t="s">
        <v>683</v>
      </c>
      <c r="L5604">
        <v>411270</v>
      </c>
      <c r="M5604" s="114" t="s">
        <v>5084</v>
      </c>
      <c r="N5604" s="114" t="s">
        <v>677</v>
      </c>
      <c r="V5604" s="114" t="s">
        <v>4978</v>
      </c>
      <c r="W5604">
        <v>356891</v>
      </c>
    </row>
    <row r="5605" spans="7:23" ht="12.75">
      <c r="G5605">
        <v>319708</v>
      </c>
      <c r="H5605" s="114" t="s">
        <v>4643</v>
      </c>
      <c r="I5605" s="114" t="s">
        <v>683</v>
      </c>
      <c r="L5605">
        <v>411670</v>
      </c>
      <c r="M5605" s="114" t="s">
        <v>5338</v>
      </c>
      <c r="N5605" s="114" t="s">
        <v>658</v>
      </c>
      <c r="V5605" s="114" t="s">
        <v>4979</v>
      </c>
      <c r="W5605">
        <v>356895</v>
      </c>
    </row>
    <row r="5606" spans="7:23" ht="12.75">
      <c r="G5606">
        <v>319700</v>
      </c>
      <c r="H5606" s="114" t="s">
        <v>4644</v>
      </c>
      <c r="I5606" s="114" t="s">
        <v>683</v>
      </c>
      <c r="L5606">
        <v>411673</v>
      </c>
      <c r="M5606" s="114" t="s">
        <v>5175</v>
      </c>
      <c r="N5606" s="114" t="s">
        <v>677</v>
      </c>
      <c r="V5606" s="114" t="s">
        <v>4980</v>
      </c>
      <c r="W5606">
        <v>356902</v>
      </c>
    </row>
    <row r="5607" spans="7:23" ht="12.75">
      <c r="G5607">
        <v>319692</v>
      </c>
      <c r="H5607" s="114" t="s">
        <v>4645</v>
      </c>
      <c r="I5607" s="114" t="s">
        <v>683</v>
      </c>
      <c r="L5607">
        <v>411674</v>
      </c>
      <c r="M5607" s="114" t="s">
        <v>5337</v>
      </c>
      <c r="N5607" s="114" t="s">
        <v>658</v>
      </c>
      <c r="V5607" s="114" t="s">
        <v>4981</v>
      </c>
      <c r="W5607">
        <v>356904</v>
      </c>
    </row>
    <row r="5608" spans="7:23" ht="12.75">
      <c r="G5608">
        <v>319684</v>
      </c>
      <c r="H5608" s="114" t="s">
        <v>4646</v>
      </c>
      <c r="I5608" s="114" t="s">
        <v>683</v>
      </c>
      <c r="L5608">
        <v>411677</v>
      </c>
      <c r="M5608" s="114" t="s">
        <v>5174</v>
      </c>
      <c r="N5608" s="114" t="s">
        <v>677</v>
      </c>
      <c r="V5608" s="114" t="s">
        <v>4982</v>
      </c>
      <c r="W5608">
        <v>356905</v>
      </c>
    </row>
    <row r="5609" spans="7:23" ht="12.75">
      <c r="G5609">
        <v>319676</v>
      </c>
      <c r="H5609" s="114" t="s">
        <v>4647</v>
      </c>
      <c r="I5609" s="114" t="s">
        <v>683</v>
      </c>
      <c r="L5609">
        <v>411678</v>
      </c>
      <c r="M5609" s="114" t="s">
        <v>5336</v>
      </c>
      <c r="N5609" s="114" t="s">
        <v>658</v>
      </c>
      <c r="V5609" s="114" t="s">
        <v>4983</v>
      </c>
      <c r="W5609">
        <v>356906</v>
      </c>
    </row>
    <row r="5610" spans="7:23" ht="12.75">
      <c r="G5610">
        <v>319776</v>
      </c>
      <c r="H5610" s="114" t="s">
        <v>4648</v>
      </c>
      <c r="I5610" s="114" t="s">
        <v>683</v>
      </c>
      <c r="L5610">
        <v>411681</v>
      </c>
      <c r="M5610" s="114" t="s">
        <v>5173</v>
      </c>
      <c r="N5610" s="114" t="s">
        <v>677</v>
      </c>
      <c r="V5610" s="114" t="s">
        <v>4984</v>
      </c>
      <c r="W5610">
        <v>356908</v>
      </c>
    </row>
    <row r="5611" spans="7:23" ht="12.75">
      <c r="G5611">
        <v>319768</v>
      </c>
      <c r="H5611" s="114" t="s">
        <v>4649</v>
      </c>
      <c r="I5611" s="114" t="s">
        <v>683</v>
      </c>
      <c r="L5611">
        <v>411682</v>
      </c>
      <c r="M5611" s="114" t="s">
        <v>5335</v>
      </c>
      <c r="N5611" s="114" t="s">
        <v>658</v>
      </c>
      <c r="V5611" s="114" t="s">
        <v>4985</v>
      </c>
      <c r="W5611">
        <v>357071</v>
      </c>
    </row>
    <row r="5612" spans="7:23" ht="12.75">
      <c r="G5612">
        <v>319668</v>
      </c>
      <c r="H5612" s="114" t="s">
        <v>4650</v>
      </c>
      <c r="I5612" s="114" t="s">
        <v>683</v>
      </c>
      <c r="L5612">
        <v>411685</v>
      </c>
      <c r="M5612" s="114" t="s">
        <v>5172</v>
      </c>
      <c r="N5612" s="114" t="s">
        <v>677</v>
      </c>
      <c r="V5612" s="114" t="s">
        <v>4986</v>
      </c>
      <c r="W5612">
        <v>357072</v>
      </c>
    </row>
    <row r="5613" spans="7:23" ht="12.75">
      <c r="G5613">
        <v>319840</v>
      </c>
      <c r="H5613" s="114" t="s">
        <v>4651</v>
      </c>
      <c r="I5613" s="114" t="s">
        <v>683</v>
      </c>
      <c r="L5613">
        <v>411686</v>
      </c>
      <c r="M5613" s="114" t="s">
        <v>5324</v>
      </c>
      <c r="N5613" s="114" t="s">
        <v>658</v>
      </c>
      <c r="V5613" s="114" t="s">
        <v>4987</v>
      </c>
      <c r="W5613">
        <v>357073</v>
      </c>
    </row>
    <row r="5614" spans="7:23" ht="12.75">
      <c r="G5614">
        <v>319832</v>
      </c>
      <c r="H5614" s="114" t="s">
        <v>4652</v>
      </c>
      <c r="I5614" s="114" t="s">
        <v>683</v>
      </c>
      <c r="L5614">
        <v>411689</v>
      </c>
      <c r="M5614" s="114" t="s">
        <v>5161</v>
      </c>
      <c r="N5614" s="114" t="s">
        <v>677</v>
      </c>
      <c r="V5614" s="114" t="s">
        <v>4988</v>
      </c>
      <c r="W5614">
        <v>357078</v>
      </c>
    </row>
    <row r="5615" spans="7:23" ht="12.75">
      <c r="G5615">
        <v>319824</v>
      </c>
      <c r="H5615" s="114" t="s">
        <v>4653</v>
      </c>
      <c r="I5615" s="114" t="s">
        <v>683</v>
      </c>
      <c r="L5615">
        <v>411690</v>
      </c>
      <c r="M5615" s="114" t="s">
        <v>5323</v>
      </c>
      <c r="N5615" s="114" t="s">
        <v>658</v>
      </c>
      <c r="V5615" s="114" t="s">
        <v>4989</v>
      </c>
      <c r="W5615">
        <v>357081</v>
      </c>
    </row>
    <row r="5616" spans="7:23" ht="12.75">
      <c r="G5616">
        <v>319816</v>
      </c>
      <c r="H5616" s="114" t="s">
        <v>4654</v>
      </c>
      <c r="I5616" s="114" t="s">
        <v>683</v>
      </c>
      <c r="L5616">
        <v>411693</v>
      </c>
      <c r="M5616" s="114" t="s">
        <v>5160</v>
      </c>
      <c r="N5616" s="114" t="s">
        <v>677</v>
      </c>
      <c r="V5616" s="114" t="s">
        <v>4990</v>
      </c>
      <c r="W5616">
        <v>357084</v>
      </c>
    </row>
    <row r="5617" spans="7:23" ht="12.75">
      <c r="G5617">
        <v>319808</v>
      </c>
      <c r="H5617" s="114" t="s">
        <v>4655</v>
      </c>
      <c r="I5617" s="114" t="s">
        <v>683</v>
      </c>
      <c r="L5617">
        <v>411694</v>
      </c>
      <c r="M5617" s="114" t="s">
        <v>5322</v>
      </c>
      <c r="N5617" s="114" t="s">
        <v>658</v>
      </c>
      <c r="V5617" s="114" t="s">
        <v>4991</v>
      </c>
      <c r="W5617">
        <v>357085</v>
      </c>
    </row>
    <row r="5618" spans="7:23" ht="12.75">
      <c r="G5618">
        <v>319800</v>
      </c>
      <c r="H5618" s="114" t="s">
        <v>4656</v>
      </c>
      <c r="I5618" s="114" t="s">
        <v>683</v>
      </c>
      <c r="L5618">
        <v>411697</v>
      </c>
      <c r="M5618" s="114" t="s">
        <v>5159</v>
      </c>
      <c r="N5618" s="114" t="s">
        <v>677</v>
      </c>
      <c r="V5618" s="114" t="s">
        <v>4992</v>
      </c>
      <c r="W5618">
        <v>357087</v>
      </c>
    </row>
    <row r="5619" spans="7:23" ht="12.75">
      <c r="G5619">
        <v>319792</v>
      </c>
      <c r="H5619" s="114" t="s">
        <v>4657</v>
      </c>
      <c r="I5619" s="114" t="s">
        <v>683</v>
      </c>
      <c r="L5619">
        <v>411698</v>
      </c>
      <c r="M5619" s="114" t="s">
        <v>5321</v>
      </c>
      <c r="N5619" s="114" t="s">
        <v>658</v>
      </c>
      <c r="V5619" s="114" t="s">
        <v>4993</v>
      </c>
      <c r="W5619">
        <v>357090</v>
      </c>
    </row>
    <row r="5620" spans="7:23" ht="12.75">
      <c r="G5620">
        <v>319284</v>
      </c>
      <c r="H5620" s="114" t="s">
        <v>4658</v>
      </c>
      <c r="I5620" s="114" t="s">
        <v>683</v>
      </c>
      <c r="L5620">
        <v>411701</v>
      </c>
      <c r="M5620" s="114" t="s">
        <v>5158</v>
      </c>
      <c r="N5620" s="114" t="s">
        <v>677</v>
      </c>
      <c r="V5620" s="114" t="s">
        <v>4994</v>
      </c>
      <c r="W5620">
        <v>357088</v>
      </c>
    </row>
    <row r="5621" spans="7:23" ht="12.75">
      <c r="G5621">
        <v>319784</v>
      </c>
      <c r="H5621" s="114" t="s">
        <v>4659</v>
      </c>
      <c r="I5621" s="114" t="s">
        <v>683</v>
      </c>
      <c r="L5621">
        <v>412272</v>
      </c>
      <c r="M5621" s="114" t="s">
        <v>5271</v>
      </c>
      <c r="N5621" s="114" t="s">
        <v>658</v>
      </c>
      <c r="V5621" s="114" t="s">
        <v>4995</v>
      </c>
      <c r="W5621">
        <v>357092</v>
      </c>
    </row>
    <row r="5622" spans="7:23" ht="12.75">
      <c r="G5622">
        <v>356466</v>
      </c>
      <c r="H5622" s="114" t="s">
        <v>4787</v>
      </c>
      <c r="L5622">
        <v>412275</v>
      </c>
      <c r="M5622" s="114" t="s">
        <v>5104</v>
      </c>
      <c r="N5622" s="114" t="s">
        <v>677</v>
      </c>
      <c r="V5622" s="114" t="s">
        <v>4996</v>
      </c>
      <c r="W5622">
        <v>357094</v>
      </c>
    </row>
    <row r="5623" spans="7:23" ht="12.75">
      <c r="G5623">
        <v>318466</v>
      </c>
      <c r="H5623" s="114" t="s">
        <v>684</v>
      </c>
      <c r="L5623">
        <v>412276</v>
      </c>
      <c r="M5623" s="114" t="s">
        <v>5277</v>
      </c>
      <c r="N5623" s="114" t="s">
        <v>658</v>
      </c>
      <c r="V5623" s="114" t="s">
        <v>4997</v>
      </c>
      <c r="W5623">
        <v>357100</v>
      </c>
    </row>
    <row r="5624" spans="7:23" ht="12.75">
      <c r="G5624">
        <v>356469</v>
      </c>
      <c r="H5624" s="114" t="s">
        <v>2138</v>
      </c>
      <c r="I5624" s="114" t="s">
        <v>4787</v>
      </c>
      <c r="L5624">
        <v>412279</v>
      </c>
      <c r="M5624" s="114" t="s">
        <v>5110</v>
      </c>
      <c r="N5624" s="114" t="s">
        <v>677</v>
      </c>
      <c r="V5624" s="114" t="s">
        <v>4998</v>
      </c>
      <c r="W5624">
        <v>357101</v>
      </c>
    </row>
    <row r="5625" spans="7:23" ht="12.75">
      <c r="G5625">
        <v>356470</v>
      </c>
      <c r="H5625" s="114" t="s">
        <v>2139</v>
      </c>
      <c r="I5625" s="114" t="s">
        <v>4787</v>
      </c>
      <c r="L5625">
        <v>412280</v>
      </c>
      <c r="M5625" s="114" t="s">
        <v>5283</v>
      </c>
      <c r="N5625" s="114" t="s">
        <v>658</v>
      </c>
      <c r="V5625" s="114" t="s">
        <v>4999</v>
      </c>
      <c r="W5625">
        <v>357104</v>
      </c>
    </row>
    <row r="5626" spans="7:23" ht="12.75">
      <c r="G5626">
        <v>356471</v>
      </c>
      <c r="H5626" s="114" t="s">
        <v>4571</v>
      </c>
      <c r="I5626" s="114" t="s">
        <v>4787</v>
      </c>
      <c r="L5626">
        <v>412283</v>
      </c>
      <c r="M5626" s="114" t="s">
        <v>5116</v>
      </c>
      <c r="N5626" s="114" t="s">
        <v>677</v>
      </c>
      <c r="V5626" s="114" t="s">
        <v>5000</v>
      </c>
      <c r="W5626">
        <v>357105</v>
      </c>
    </row>
    <row r="5627" spans="7:23" ht="12.75">
      <c r="G5627">
        <v>356476</v>
      </c>
      <c r="H5627" s="114" t="s">
        <v>4939</v>
      </c>
      <c r="I5627" s="114" t="s">
        <v>4787</v>
      </c>
      <c r="L5627">
        <v>412466</v>
      </c>
      <c r="M5627" s="114" t="s">
        <v>5389</v>
      </c>
      <c r="N5627" s="114" t="s">
        <v>680</v>
      </c>
      <c r="V5627" s="114" t="s">
        <v>5001</v>
      </c>
      <c r="W5627">
        <v>357102</v>
      </c>
    </row>
    <row r="5628" spans="7:23" ht="12.75">
      <c r="G5628">
        <v>356477</v>
      </c>
      <c r="H5628" s="114" t="s">
        <v>4940</v>
      </c>
      <c r="I5628" s="114" t="s">
        <v>4787</v>
      </c>
      <c r="L5628">
        <v>413066</v>
      </c>
      <c r="M5628" s="114" t="s">
        <v>5255</v>
      </c>
      <c r="N5628" s="114" t="s">
        <v>658</v>
      </c>
      <c r="V5628" s="114" t="s">
        <v>5002</v>
      </c>
      <c r="W5628">
        <v>357108</v>
      </c>
    </row>
    <row r="5629" spans="7:23" ht="12.75">
      <c r="G5629">
        <v>356479</v>
      </c>
      <c r="H5629" s="114" t="s">
        <v>4941</v>
      </c>
      <c r="I5629" s="114" t="s">
        <v>4787</v>
      </c>
      <c r="L5629">
        <v>413069</v>
      </c>
      <c r="M5629" s="114" t="s">
        <v>5088</v>
      </c>
      <c r="N5629" s="114" t="s">
        <v>677</v>
      </c>
      <c r="V5629" s="114" t="s">
        <v>5003</v>
      </c>
      <c r="W5629">
        <v>357109</v>
      </c>
    </row>
    <row r="5630" spans="7:23" ht="12.75">
      <c r="G5630">
        <v>318924</v>
      </c>
      <c r="H5630" s="114" t="s">
        <v>4624</v>
      </c>
      <c r="I5630" s="114" t="s">
        <v>684</v>
      </c>
      <c r="L5630">
        <v>413266</v>
      </c>
      <c r="M5630" s="114" t="s">
        <v>5439</v>
      </c>
      <c r="N5630" s="114" t="s">
        <v>678</v>
      </c>
      <c r="V5630" s="114" t="s">
        <v>5004</v>
      </c>
      <c r="W5630">
        <v>357110</v>
      </c>
    </row>
    <row r="5631" spans="7:23" ht="12.75">
      <c r="G5631">
        <v>357466</v>
      </c>
      <c r="H5631" s="114" t="s">
        <v>4942</v>
      </c>
      <c r="I5631" s="114" t="s">
        <v>4787</v>
      </c>
      <c r="L5631">
        <v>413267</v>
      </c>
      <c r="M5631" s="114" t="s">
        <v>5439</v>
      </c>
      <c r="N5631" s="114" t="s">
        <v>4785</v>
      </c>
      <c r="V5631" s="114" t="s">
        <v>5005</v>
      </c>
      <c r="W5631">
        <v>357112</v>
      </c>
    </row>
    <row r="5632" spans="7:23" ht="12.75">
      <c r="G5632">
        <v>391673</v>
      </c>
      <c r="H5632" s="114" t="s">
        <v>5453</v>
      </c>
      <c r="I5632" s="114" t="s">
        <v>684</v>
      </c>
      <c r="L5632">
        <v>413666</v>
      </c>
      <c r="M5632" s="114" t="s">
        <v>5232</v>
      </c>
      <c r="N5632" s="114" t="s">
        <v>658</v>
      </c>
      <c r="V5632" s="114" t="s">
        <v>5006</v>
      </c>
      <c r="W5632">
        <v>357115</v>
      </c>
    </row>
    <row r="5633" spans="7:23" ht="12.75">
      <c r="G5633">
        <v>356678</v>
      </c>
      <c r="H5633" s="114" t="s">
        <v>4943</v>
      </c>
      <c r="I5633" s="114" t="s">
        <v>4787</v>
      </c>
      <c r="L5633">
        <v>413669</v>
      </c>
      <c r="M5633" s="114" t="s">
        <v>5065</v>
      </c>
      <c r="N5633" s="114" t="s">
        <v>677</v>
      </c>
      <c r="V5633" s="114" t="s">
        <v>5007</v>
      </c>
      <c r="W5633">
        <v>357116</v>
      </c>
    </row>
    <row r="5634" spans="7:23" ht="12.75">
      <c r="G5634">
        <v>324673</v>
      </c>
      <c r="H5634" s="114" t="s">
        <v>4776</v>
      </c>
      <c r="I5634" s="114" t="s">
        <v>684</v>
      </c>
      <c r="L5634">
        <v>413670</v>
      </c>
      <c r="M5634" s="114" t="s">
        <v>5437</v>
      </c>
      <c r="N5634" s="114" t="s">
        <v>678</v>
      </c>
      <c r="V5634" s="114" t="s">
        <v>5008</v>
      </c>
      <c r="W5634">
        <v>357117</v>
      </c>
    </row>
    <row r="5635" spans="7:23" ht="12.75">
      <c r="G5635">
        <v>356666</v>
      </c>
      <c r="H5635" s="114" t="s">
        <v>4944</v>
      </c>
      <c r="I5635" s="114" t="s">
        <v>4787</v>
      </c>
      <c r="L5635">
        <v>413671</v>
      </c>
      <c r="M5635" s="114" t="s">
        <v>5437</v>
      </c>
      <c r="N5635" s="114" t="s">
        <v>4785</v>
      </c>
      <c r="V5635" s="114" t="s">
        <v>5009</v>
      </c>
      <c r="W5635">
        <v>357118</v>
      </c>
    </row>
    <row r="5636" spans="7:23" ht="12.75">
      <c r="G5636">
        <v>356667</v>
      </c>
      <c r="H5636" s="114" t="s">
        <v>4945</v>
      </c>
      <c r="I5636" s="114" t="s">
        <v>4787</v>
      </c>
      <c r="L5636">
        <v>414066</v>
      </c>
      <c r="M5636" s="114" t="s">
        <v>5252</v>
      </c>
      <c r="N5636" s="114" t="s">
        <v>658</v>
      </c>
      <c r="V5636" s="114" t="s">
        <v>5010</v>
      </c>
      <c r="W5636">
        <v>357122</v>
      </c>
    </row>
    <row r="5637" spans="7:23" ht="12.75">
      <c r="G5637">
        <v>356668</v>
      </c>
      <c r="H5637" s="114" t="s">
        <v>4946</v>
      </c>
      <c r="I5637" s="114" t="s">
        <v>4787</v>
      </c>
      <c r="L5637">
        <v>414069</v>
      </c>
      <c r="M5637" s="114" t="s">
        <v>5085</v>
      </c>
      <c r="N5637" s="114" t="s">
        <v>677</v>
      </c>
      <c r="V5637" s="114" t="s">
        <v>5011</v>
      </c>
      <c r="W5637">
        <v>357123</v>
      </c>
    </row>
    <row r="5638" spans="7:23" ht="12.75">
      <c r="G5638">
        <v>319073</v>
      </c>
      <c r="H5638" s="114" t="s">
        <v>4625</v>
      </c>
      <c r="I5638" s="114" t="s">
        <v>684</v>
      </c>
      <c r="L5638">
        <v>414266</v>
      </c>
      <c r="M5638" s="114" t="s">
        <v>5222</v>
      </c>
      <c r="N5638" s="114" t="s">
        <v>658</v>
      </c>
      <c r="V5638" s="114" t="s">
        <v>5012</v>
      </c>
      <c r="W5638">
        <v>357126</v>
      </c>
    </row>
    <row r="5639" spans="7:23" ht="12.75">
      <c r="G5639">
        <v>356669</v>
      </c>
      <c r="H5639" s="114" t="s">
        <v>4947</v>
      </c>
      <c r="I5639" s="114" t="s">
        <v>4787</v>
      </c>
      <c r="L5639">
        <v>414269</v>
      </c>
      <c r="M5639" s="114" t="s">
        <v>5055</v>
      </c>
      <c r="N5639" s="114" t="s">
        <v>677</v>
      </c>
      <c r="V5639" s="114" t="s">
        <v>5013</v>
      </c>
      <c r="W5639">
        <v>357127</v>
      </c>
    </row>
    <row r="5640" spans="7:23" ht="12.75">
      <c r="G5640">
        <v>356670</v>
      </c>
      <c r="H5640" s="114" t="s">
        <v>4948</v>
      </c>
      <c r="I5640" s="114" t="s">
        <v>4787</v>
      </c>
      <c r="L5640">
        <v>414466</v>
      </c>
      <c r="M5640" s="114" t="s">
        <v>5435</v>
      </c>
      <c r="N5640" s="114" t="s">
        <v>678</v>
      </c>
      <c r="V5640" s="114" t="s">
        <v>5014</v>
      </c>
      <c r="W5640">
        <v>357128</v>
      </c>
    </row>
    <row r="5641" spans="7:23" ht="12.75">
      <c r="G5641">
        <v>319081</v>
      </c>
      <c r="H5641" s="114" t="s">
        <v>4626</v>
      </c>
      <c r="I5641" s="114" t="s">
        <v>684</v>
      </c>
      <c r="L5641">
        <v>414467</v>
      </c>
      <c r="M5641" s="114" t="s">
        <v>5435</v>
      </c>
      <c r="N5641" s="114" t="s">
        <v>4785</v>
      </c>
      <c r="V5641" s="114" t="s">
        <v>5015</v>
      </c>
      <c r="W5641">
        <v>360066</v>
      </c>
    </row>
    <row r="5642" spans="7:23" ht="12.75">
      <c r="G5642">
        <v>356671</v>
      </c>
      <c r="H5642" s="114" t="s">
        <v>4949</v>
      </c>
      <c r="I5642" s="114" t="s">
        <v>4787</v>
      </c>
      <c r="L5642">
        <v>414468</v>
      </c>
      <c r="M5642" s="114" t="s">
        <v>5396</v>
      </c>
      <c r="N5642" s="114" t="s">
        <v>680</v>
      </c>
      <c r="V5642" s="114" t="s">
        <v>5016</v>
      </c>
      <c r="W5642">
        <v>360266</v>
      </c>
    </row>
    <row r="5643" spans="7:23" ht="12.75">
      <c r="G5643">
        <v>356672</v>
      </c>
      <c r="H5643" s="114" t="s">
        <v>4950</v>
      </c>
      <c r="I5643" s="114" t="s">
        <v>4787</v>
      </c>
      <c r="L5643">
        <v>414666</v>
      </c>
      <c r="M5643" s="114" t="s">
        <v>5433</v>
      </c>
      <c r="N5643" s="114" t="s">
        <v>678</v>
      </c>
      <c r="V5643" s="114" t="s">
        <v>5017</v>
      </c>
      <c r="W5643">
        <v>357129</v>
      </c>
    </row>
    <row r="5644" spans="7:23" ht="12.75">
      <c r="G5644">
        <v>319273</v>
      </c>
      <c r="H5644" s="114" t="s">
        <v>4627</v>
      </c>
      <c r="I5644" s="114" t="s">
        <v>684</v>
      </c>
      <c r="L5644">
        <v>414667</v>
      </c>
      <c r="M5644" s="114" t="s">
        <v>5433</v>
      </c>
      <c r="N5644" s="114" t="s">
        <v>4785</v>
      </c>
      <c r="V5644" s="114" t="s">
        <v>5018</v>
      </c>
      <c r="W5644">
        <v>357130</v>
      </c>
    </row>
    <row r="5645" spans="7:23" ht="12.75">
      <c r="G5645">
        <v>356673</v>
      </c>
      <c r="H5645" s="114" t="s">
        <v>4951</v>
      </c>
      <c r="I5645" s="114" t="s">
        <v>4787</v>
      </c>
      <c r="L5645">
        <v>414866</v>
      </c>
      <c r="M5645" s="114" t="s">
        <v>5438</v>
      </c>
      <c r="N5645" s="114" t="s">
        <v>678</v>
      </c>
      <c r="V5645" s="114" t="s">
        <v>5019</v>
      </c>
      <c r="W5645">
        <v>357131</v>
      </c>
    </row>
    <row r="5646" spans="7:23" ht="12.75">
      <c r="G5646">
        <v>319277</v>
      </c>
      <c r="H5646" s="114" t="s">
        <v>4628</v>
      </c>
      <c r="I5646" s="114" t="s">
        <v>684</v>
      </c>
      <c r="L5646">
        <v>414867</v>
      </c>
      <c r="M5646" s="114" t="s">
        <v>5438</v>
      </c>
      <c r="N5646" s="114" t="s">
        <v>4785</v>
      </c>
      <c r="V5646" s="114" t="s">
        <v>5020</v>
      </c>
      <c r="W5646">
        <v>357132</v>
      </c>
    </row>
    <row r="5647" spans="7:23" ht="12.75">
      <c r="G5647">
        <v>356674</v>
      </c>
      <c r="H5647" s="114" t="s">
        <v>4952</v>
      </c>
      <c r="I5647" s="114" t="s">
        <v>4787</v>
      </c>
      <c r="L5647">
        <v>415067</v>
      </c>
      <c r="M5647" s="114" t="s">
        <v>5363</v>
      </c>
      <c r="N5647" s="114" t="s">
        <v>658</v>
      </c>
      <c r="V5647" s="114" t="s">
        <v>5021</v>
      </c>
      <c r="W5647">
        <v>357133</v>
      </c>
    </row>
    <row r="5648" spans="7:23" ht="12.75">
      <c r="G5648">
        <v>356684</v>
      </c>
      <c r="H5648" s="114" t="s">
        <v>4953</v>
      </c>
      <c r="I5648" s="114" t="s">
        <v>4787</v>
      </c>
      <c r="L5648">
        <v>415070</v>
      </c>
      <c r="M5648" s="114" t="s">
        <v>5200</v>
      </c>
      <c r="N5648" s="114" t="s">
        <v>677</v>
      </c>
      <c r="V5648" s="114" t="s">
        <v>5022</v>
      </c>
      <c r="W5648">
        <v>357134</v>
      </c>
    </row>
    <row r="5649" spans="7:23" ht="12.75">
      <c r="G5649">
        <v>319505</v>
      </c>
      <c r="H5649" s="114" t="s">
        <v>4629</v>
      </c>
      <c r="I5649" s="114" t="s">
        <v>684</v>
      </c>
      <c r="L5649">
        <v>415267</v>
      </c>
      <c r="M5649" s="114" t="s">
        <v>5249</v>
      </c>
      <c r="N5649" s="114" t="s">
        <v>658</v>
      </c>
      <c r="V5649" s="114" t="s">
        <v>5023</v>
      </c>
      <c r="W5649">
        <v>357266</v>
      </c>
    </row>
    <row r="5650" spans="7:23" ht="12.75">
      <c r="G5650">
        <v>356688</v>
      </c>
      <c r="H5650" s="114" t="s">
        <v>4954</v>
      </c>
      <c r="I5650" s="114" t="s">
        <v>4787</v>
      </c>
      <c r="L5650">
        <v>415270</v>
      </c>
      <c r="M5650" s="114" t="s">
        <v>5082</v>
      </c>
      <c r="N5650" s="114" t="s">
        <v>677</v>
      </c>
      <c r="V5650" s="114" t="s">
        <v>5024</v>
      </c>
      <c r="W5650">
        <v>357124</v>
      </c>
    </row>
    <row r="5651" spans="7:23" ht="12.75">
      <c r="G5651">
        <v>319497</v>
      </c>
      <c r="H5651" s="114" t="s">
        <v>4630</v>
      </c>
      <c r="I5651" s="114" t="s">
        <v>684</v>
      </c>
      <c r="L5651">
        <v>415271</v>
      </c>
      <c r="M5651" s="114" t="s">
        <v>5404</v>
      </c>
      <c r="N5651" s="114" t="s">
        <v>678</v>
      </c>
      <c r="V5651" s="114" t="s">
        <v>5025</v>
      </c>
      <c r="W5651">
        <v>357136</v>
      </c>
    </row>
    <row r="5652" spans="7:23" ht="12.75">
      <c r="G5652">
        <v>319489</v>
      </c>
      <c r="H5652" s="114" t="s">
        <v>4631</v>
      </c>
      <c r="I5652" s="114" t="s">
        <v>684</v>
      </c>
      <c r="L5652">
        <v>415272</v>
      </c>
      <c r="M5652" s="114" t="s">
        <v>5404</v>
      </c>
      <c r="N5652" s="114" t="s">
        <v>4785</v>
      </c>
      <c r="V5652" s="114" t="s">
        <v>5026</v>
      </c>
      <c r="W5652">
        <v>357139</v>
      </c>
    </row>
    <row r="5653" spans="7:23" ht="12.75">
      <c r="G5653">
        <v>356475</v>
      </c>
      <c r="H5653" s="114" t="s">
        <v>4955</v>
      </c>
      <c r="I5653" s="114" t="s">
        <v>4787</v>
      </c>
      <c r="L5653">
        <v>415666</v>
      </c>
      <c r="M5653" s="114" t="s">
        <v>5244</v>
      </c>
      <c r="N5653" s="114" t="s">
        <v>658</v>
      </c>
      <c r="V5653" s="114" t="s">
        <v>5027</v>
      </c>
      <c r="W5653">
        <v>360868</v>
      </c>
    </row>
    <row r="5654" spans="7:23" ht="12.75">
      <c r="G5654">
        <v>319545</v>
      </c>
      <c r="H5654" s="114" t="s">
        <v>4632</v>
      </c>
      <c r="I5654" s="114" t="s">
        <v>684</v>
      </c>
      <c r="L5654">
        <v>415669</v>
      </c>
      <c r="M5654" s="114" t="s">
        <v>5077</v>
      </c>
      <c r="N5654" s="114" t="s">
        <v>677</v>
      </c>
      <c r="V5654" s="114" t="s">
        <v>5028</v>
      </c>
      <c r="W5654">
        <v>361669</v>
      </c>
    </row>
    <row r="5655" spans="7:23" ht="12.75">
      <c r="G5655">
        <v>410486</v>
      </c>
      <c r="H5655" s="114" t="s">
        <v>5454</v>
      </c>
      <c r="I5655" s="114" t="s">
        <v>684</v>
      </c>
      <c r="L5655">
        <v>415866</v>
      </c>
      <c r="M5655" s="114" t="s">
        <v>5446</v>
      </c>
      <c r="N5655" s="114" t="s">
        <v>678</v>
      </c>
      <c r="V5655" s="114" t="s">
        <v>5029</v>
      </c>
      <c r="W5655">
        <v>361670</v>
      </c>
    </row>
    <row r="5656" spans="7:23" ht="12.75">
      <c r="G5656">
        <v>356692</v>
      </c>
      <c r="H5656" s="114" t="s">
        <v>4956</v>
      </c>
      <c r="I5656" s="114" t="s">
        <v>4787</v>
      </c>
      <c r="L5656">
        <v>415867</v>
      </c>
      <c r="M5656" s="114" t="s">
        <v>5446</v>
      </c>
      <c r="N5656" s="114" t="s">
        <v>4785</v>
      </c>
      <c r="V5656" s="114" t="s">
        <v>5030</v>
      </c>
      <c r="W5656">
        <v>361068</v>
      </c>
    </row>
    <row r="5657" spans="7:23" ht="12.75">
      <c r="G5657">
        <v>356693</v>
      </c>
      <c r="H5657" s="114" t="s">
        <v>4957</v>
      </c>
      <c r="I5657" s="114" t="s">
        <v>4787</v>
      </c>
      <c r="L5657">
        <v>416266</v>
      </c>
      <c r="M5657" s="114" t="s">
        <v>5243</v>
      </c>
      <c r="N5657" s="114" t="s">
        <v>658</v>
      </c>
      <c r="V5657" s="114" t="s">
        <v>5031</v>
      </c>
      <c r="W5657">
        <v>361671</v>
      </c>
    </row>
    <row r="5658" spans="7:23" ht="12.75">
      <c r="G5658">
        <v>356694</v>
      </c>
      <c r="H5658" s="114" t="s">
        <v>4958</v>
      </c>
      <c r="I5658" s="114" t="s">
        <v>4787</v>
      </c>
      <c r="L5658">
        <v>416269</v>
      </c>
      <c r="M5658" s="114" t="s">
        <v>5076</v>
      </c>
      <c r="N5658" s="114" t="s">
        <v>677</v>
      </c>
      <c r="V5658" s="114" t="s">
        <v>5032</v>
      </c>
      <c r="W5658">
        <v>361067</v>
      </c>
    </row>
    <row r="5659" spans="7:23" ht="12.75">
      <c r="G5659">
        <v>319537</v>
      </c>
      <c r="H5659" s="114" t="s">
        <v>4633</v>
      </c>
      <c r="I5659" s="114" t="s">
        <v>684</v>
      </c>
      <c r="L5659">
        <v>416270</v>
      </c>
      <c r="M5659" s="114" t="s">
        <v>5267</v>
      </c>
      <c r="N5659" s="114" t="s">
        <v>658</v>
      </c>
      <c r="V5659" s="114" t="s">
        <v>5033</v>
      </c>
      <c r="W5659">
        <v>361675</v>
      </c>
    </row>
    <row r="5660" spans="7:14" ht="12.75">
      <c r="G5660">
        <v>319529</v>
      </c>
      <c r="H5660" s="114" t="s">
        <v>4634</v>
      </c>
      <c r="I5660" s="114" t="s">
        <v>684</v>
      </c>
      <c r="L5660">
        <v>416273</v>
      </c>
      <c r="M5660" s="114" t="s">
        <v>5100</v>
      </c>
      <c r="N5660" s="114" t="s">
        <v>677</v>
      </c>
    </row>
    <row r="5661" spans="7:14" ht="12.75">
      <c r="G5661">
        <v>356697</v>
      </c>
      <c r="H5661" s="114" t="s">
        <v>4959</v>
      </c>
      <c r="I5661" s="114" t="s">
        <v>4787</v>
      </c>
      <c r="L5661">
        <v>416274</v>
      </c>
      <c r="M5661" s="114" t="s">
        <v>5266</v>
      </c>
      <c r="N5661" s="114" t="s">
        <v>658</v>
      </c>
    </row>
    <row r="5662" spans="7:23" ht="12.75">
      <c r="G5662">
        <v>356699</v>
      </c>
      <c r="H5662" s="114" t="s">
        <v>4960</v>
      </c>
      <c r="I5662" s="114" t="s">
        <v>4787</v>
      </c>
      <c r="L5662">
        <v>416277</v>
      </c>
      <c r="M5662" s="114" t="s">
        <v>5099</v>
      </c>
      <c r="N5662" s="114" t="s">
        <v>677</v>
      </c>
      <c r="V5662" s="114" t="s">
        <v>4624</v>
      </c>
      <c r="W5662">
        <v>318924</v>
      </c>
    </row>
    <row r="5663" spans="7:23" ht="12.75">
      <c r="G5663">
        <v>319521</v>
      </c>
      <c r="H5663" s="114" t="s">
        <v>4635</v>
      </c>
      <c r="I5663" s="114" t="s">
        <v>684</v>
      </c>
      <c r="L5663">
        <v>416466</v>
      </c>
      <c r="M5663" s="114" t="s">
        <v>5445</v>
      </c>
      <c r="N5663" s="114" t="s">
        <v>678</v>
      </c>
      <c r="V5663" s="114" t="s">
        <v>5453</v>
      </c>
      <c r="W5663">
        <v>391673</v>
      </c>
    </row>
    <row r="5664" spans="7:23" ht="12.75">
      <c r="G5664">
        <v>410494</v>
      </c>
      <c r="H5664" s="114" t="s">
        <v>5455</v>
      </c>
      <c r="I5664" s="114" t="s">
        <v>684</v>
      </c>
      <c r="L5664">
        <v>416467</v>
      </c>
      <c r="M5664" s="114" t="s">
        <v>5449</v>
      </c>
      <c r="N5664" s="114" t="s">
        <v>678</v>
      </c>
      <c r="V5664" s="114" t="s">
        <v>4776</v>
      </c>
      <c r="W5664">
        <v>324673</v>
      </c>
    </row>
    <row r="5665" spans="7:23" ht="12.75">
      <c r="G5665">
        <v>356710</v>
      </c>
      <c r="H5665" s="114" t="s">
        <v>4961</v>
      </c>
      <c r="I5665" s="114" t="s">
        <v>4787</v>
      </c>
      <c r="L5665">
        <v>416468</v>
      </c>
      <c r="M5665" s="114" t="s">
        <v>5450</v>
      </c>
      <c r="N5665" s="114" t="s">
        <v>678</v>
      </c>
      <c r="V5665" s="114" t="s">
        <v>4625</v>
      </c>
      <c r="W5665">
        <v>319073</v>
      </c>
    </row>
    <row r="5666" spans="7:23" ht="12.75">
      <c r="G5666">
        <v>356702</v>
      </c>
      <c r="H5666" s="114" t="s">
        <v>4962</v>
      </c>
      <c r="I5666" s="114" t="s">
        <v>4787</v>
      </c>
      <c r="L5666">
        <v>416469</v>
      </c>
      <c r="M5666" s="114" t="s">
        <v>5445</v>
      </c>
      <c r="N5666" s="114" t="s">
        <v>4785</v>
      </c>
      <c r="V5666" s="114" t="s">
        <v>4626</v>
      </c>
      <c r="W5666">
        <v>319081</v>
      </c>
    </row>
    <row r="5667" spans="7:23" ht="12.75">
      <c r="G5667">
        <v>319561</v>
      </c>
      <c r="H5667" s="114" t="s">
        <v>4636</v>
      </c>
      <c r="I5667" s="114" t="s">
        <v>684</v>
      </c>
      <c r="L5667">
        <v>416470</v>
      </c>
      <c r="M5667" s="114" t="s">
        <v>5449</v>
      </c>
      <c r="N5667" s="114" t="s">
        <v>4785</v>
      </c>
      <c r="V5667" s="114" t="s">
        <v>4627</v>
      </c>
      <c r="W5667">
        <v>319273</v>
      </c>
    </row>
    <row r="5668" spans="7:23" ht="12.75">
      <c r="G5668">
        <v>319553</v>
      </c>
      <c r="H5668" s="114" t="s">
        <v>4637</v>
      </c>
      <c r="I5668" s="114" t="s">
        <v>684</v>
      </c>
      <c r="L5668">
        <v>416471</v>
      </c>
      <c r="M5668" s="114" t="s">
        <v>5450</v>
      </c>
      <c r="N5668" s="114" t="s">
        <v>4785</v>
      </c>
      <c r="V5668" s="114" t="s">
        <v>4628</v>
      </c>
      <c r="W5668">
        <v>319277</v>
      </c>
    </row>
    <row r="5669" spans="7:23" ht="12.75">
      <c r="G5669">
        <v>356713</v>
      </c>
      <c r="H5669" s="114" t="s">
        <v>4963</v>
      </c>
      <c r="I5669" s="114" t="s">
        <v>4787</v>
      </c>
      <c r="L5669">
        <v>416668</v>
      </c>
      <c r="M5669" s="114" t="s">
        <v>5245</v>
      </c>
      <c r="N5669" s="114" t="s">
        <v>658</v>
      </c>
      <c r="V5669" s="114" t="s">
        <v>4629</v>
      </c>
      <c r="W5669">
        <v>319505</v>
      </c>
    </row>
    <row r="5670" spans="7:23" ht="12.75">
      <c r="G5670">
        <v>356715</v>
      </c>
      <c r="H5670" s="114" t="s">
        <v>4964</v>
      </c>
      <c r="I5670" s="114" t="s">
        <v>4787</v>
      </c>
      <c r="L5670">
        <v>416671</v>
      </c>
      <c r="M5670" s="114" t="s">
        <v>5078</v>
      </c>
      <c r="N5670" s="114" t="s">
        <v>677</v>
      </c>
      <c r="V5670" s="114" t="s">
        <v>4630</v>
      </c>
      <c r="W5670">
        <v>319497</v>
      </c>
    </row>
    <row r="5671" spans="7:23" ht="12.75">
      <c r="G5671">
        <v>319749</v>
      </c>
      <c r="H5671" s="114" t="s">
        <v>4638</v>
      </c>
      <c r="I5671" s="114" t="s">
        <v>684</v>
      </c>
      <c r="L5671">
        <v>416672</v>
      </c>
      <c r="M5671" s="114" t="s">
        <v>5269</v>
      </c>
      <c r="N5671" s="114" t="s">
        <v>658</v>
      </c>
      <c r="V5671" s="114" t="s">
        <v>4631</v>
      </c>
      <c r="W5671">
        <v>319489</v>
      </c>
    </row>
    <row r="5672" spans="7:23" ht="12.75">
      <c r="G5672">
        <v>357666</v>
      </c>
      <c r="H5672" s="114" t="s">
        <v>4965</v>
      </c>
      <c r="I5672" s="114" t="s">
        <v>4787</v>
      </c>
      <c r="L5672">
        <v>416675</v>
      </c>
      <c r="M5672" s="114" t="s">
        <v>5102</v>
      </c>
      <c r="N5672" s="114" t="s">
        <v>677</v>
      </c>
      <c r="V5672" s="114" t="s">
        <v>4632</v>
      </c>
      <c r="W5672">
        <v>319545</v>
      </c>
    </row>
    <row r="5673" spans="7:23" ht="12.75">
      <c r="G5673">
        <v>357667</v>
      </c>
      <c r="H5673" s="114" t="s">
        <v>4966</v>
      </c>
      <c r="I5673" s="114" t="s">
        <v>4787</v>
      </c>
      <c r="L5673">
        <v>416676</v>
      </c>
      <c r="M5673" s="114" t="s">
        <v>5409</v>
      </c>
      <c r="N5673" s="114" t="s">
        <v>678</v>
      </c>
      <c r="V5673" s="114" t="s">
        <v>5454</v>
      </c>
      <c r="W5673">
        <v>410486</v>
      </c>
    </row>
    <row r="5674" spans="7:23" ht="12.75">
      <c r="G5674">
        <v>319741</v>
      </c>
      <c r="H5674" s="114" t="s">
        <v>4639</v>
      </c>
      <c r="I5674" s="114" t="s">
        <v>684</v>
      </c>
      <c r="L5674">
        <v>416677</v>
      </c>
      <c r="M5674" s="114" t="s">
        <v>5451</v>
      </c>
      <c r="N5674" s="114" t="s">
        <v>678</v>
      </c>
      <c r="V5674" s="114" t="s">
        <v>4633</v>
      </c>
      <c r="W5674">
        <v>319537</v>
      </c>
    </row>
    <row r="5675" spans="7:23" ht="12.75">
      <c r="G5675">
        <v>319733</v>
      </c>
      <c r="H5675" s="114" t="s">
        <v>4640</v>
      </c>
      <c r="I5675" s="114" t="s">
        <v>684</v>
      </c>
      <c r="L5675">
        <v>416679</v>
      </c>
      <c r="M5675" s="114" t="s">
        <v>5451</v>
      </c>
      <c r="N5675" s="114" t="s">
        <v>4785</v>
      </c>
      <c r="V5675" s="114" t="s">
        <v>4634</v>
      </c>
      <c r="W5675">
        <v>319529</v>
      </c>
    </row>
    <row r="5676" spans="7:23" ht="12.75">
      <c r="G5676">
        <v>319725</v>
      </c>
      <c r="H5676" s="114" t="s">
        <v>4641</v>
      </c>
      <c r="I5676" s="114" t="s">
        <v>684</v>
      </c>
      <c r="L5676">
        <v>416866</v>
      </c>
      <c r="M5676" s="114" t="s">
        <v>5257</v>
      </c>
      <c r="N5676" s="114" t="s">
        <v>658</v>
      </c>
      <c r="V5676" s="114" t="s">
        <v>4635</v>
      </c>
      <c r="W5676">
        <v>319521</v>
      </c>
    </row>
    <row r="5677" spans="7:23" ht="12.75">
      <c r="G5677">
        <v>356871</v>
      </c>
      <c r="H5677" s="114" t="s">
        <v>4967</v>
      </c>
      <c r="I5677" s="114" t="s">
        <v>4787</v>
      </c>
      <c r="L5677">
        <v>416869</v>
      </c>
      <c r="M5677" s="114" t="s">
        <v>5090</v>
      </c>
      <c r="N5677" s="114" t="s">
        <v>677</v>
      </c>
      <c r="V5677" s="114" t="s">
        <v>5455</v>
      </c>
      <c r="W5677">
        <v>410494</v>
      </c>
    </row>
    <row r="5678" spans="7:23" ht="12.75">
      <c r="G5678">
        <v>356872</v>
      </c>
      <c r="H5678" s="114" t="s">
        <v>4968</v>
      </c>
      <c r="I5678" s="114" t="s">
        <v>4787</v>
      </c>
      <c r="L5678">
        <v>416870</v>
      </c>
      <c r="M5678" s="114" t="s">
        <v>5334</v>
      </c>
      <c r="N5678" s="114" t="s">
        <v>658</v>
      </c>
      <c r="V5678" s="114" t="s">
        <v>4636</v>
      </c>
      <c r="W5678">
        <v>319561</v>
      </c>
    </row>
    <row r="5679" spans="7:23" ht="12.75">
      <c r="G5679">
        <v>319717</v>
      </c>
      <c r="H5679" s="114" t="s">
        <v>4642</v>
      </c>
      <c r="I5679" s="114" t="s">
        <v>684</v>
      </c>
      <c r="L5679">
        <v>416873</v>
      </c>
      <c r="M5679" s="114" t="s">
        <v>5171</v>
      </c>
      <c r="N5679" s="114" t="s">
        <v>677</v>
      </c>
      <c r="V5679" s="114" t="s">
        <v>4637</v>
      </c>
      <c r="W5679">
        <v>319553</v>
      </c>
    </row>
    <row r="5680" spans="7:23" ht="12.75">
      <c r="G5680">
        <v>356873</v>
      </c>
      <c r="H5680" s="114" t="s">
        <v>4969</v>
      </c>
      <c r="I5680" s="114" t="s">
        <v>4787</v>
      </c>
      <c r="L5680">
        <v>417066</v>
      </c>
      <c r="M5680" s="114" t="s">
        <v>5426</v>
      </c>
      <c r="N5680" s="114" t="s">
        <v>678</v>
      </c>
      <c r="V5680" s="114" t="s">
        <v>4638</v>
      </c>
      <c r="W5680">
        <v>319749</v>
      </c>
    </row>
    <row r="5681" spans="7:23" ht="12.75">
      <c r="G5681">
        <v>356886</v>
      </c>
      <c r="H5681" s="114" t="s">
        <v>4970</v>
      </c>
      <c r="I5681" s="114" t="s">
        <v>4787</v>
      </c>
      <c r="L5681">
        <v>417067</v>
      </c>
      <c r="M5681" s="114" t="s">
        <v>5426</v>
      </c>
      <c r="N5681" s="114" t="s">
        <v>4785</v>
      </c>
      <c r="V5681" s="114" t="s">
        <v>4639</v>
      </c>
      <c r="W5681">
        <v>319741</v>
      </c>
    </row>
    <row r="5682" spans="7:23" ht="12.75">
      <c r="G5682">
        <v>319709</v>
      </c>
      <c r="H5682" s="114" t="s">
        <v>4643</v>
      </c>
      <c r="I5682" s="114" t="s">
        <v>684</v>
      </c>
      <c r="L5682">
        <v>417266</v>
      </c>
      <c r="M5682" s="114" t="s">
        <v>5431</v>
      </c>
      <c r="N5682" s="114" t="s">
        <v>678</v>
      </c>
      <c r="V5682" s="114" t="s">
        <v>4640</v>
      </c>
      <c r="W5682">
        <v>319733</v>
      </c>
    </row>
    <row r="5683" spans="7:23" ht="12.75">
      <c r="G5683">
        <v>356887</v>
      </c>
      <c r="H5683" s="114" t="s">
        <v>4971</v>
      </c>
      <c r="I5683" s="114" t="s">
        <v>4787</v>
      </c>
      <c r="L5683">
        <v>417267</v>
      </c>
      <c r="M5683" s="114" t="s">
        <v>5431</v>
      </c>
      <c r="N5683" s="114" t="s">
        <v>4785</v>
      </c>
      <c r="V5683" s="114" t="s">
        <v>4641</v>
      </c>
      <c r="W5683">
        <v>319725</v>
      </c>
    </row>
    <row r="5684" spans="7:23" ht="12.75">
      <c r="G5684">
        <v>356888</v>
      </c>
      <c r="H5684" s="114" t="s">
        <v>4972</v>
      </c>
      <c r="I5684" s="114" t="s">
        <v>4787</v>
      </c>
      <c r="L5684">
        <v>417466</v>
      </c>
      <c r="M5684" s="114" t="s">
        <v>5423</v>
      </c>
      <c r="N5684" s="114" t="s">
        <v>678</v>
      </c>
      <c r="V5684" s="114" t="s">
        <v>4642</v>
      </c>
      <c r="W5684">
        <v>319717</v>
      </c>
    </row>
    <row r="5685" spans="7:23" ht="12.75">
      <c r="G5685">
        <v>319701</v>
      </c>
      <c r="H5685" s="114" t="s">
        <v>4644</v>
      </c>
      <c r="I5685" s="114" t="s">
        <v>684</v>
      </c>
      <c r="L5685">
        <v>417467</v>
      </c>
      <c r="M5685" s="114" t="s">
        <v>5423</v>
      </c>
      <c r="N5685" s="114" t="s">
        <v>4785</v>
      </c>
      <c r="V5685" s="114" t="s">
        <v>4643</v>
      </c>
      <c r="W5685">
        <v>319709</v>
      </c>
    </row>
    <row r="5686" spans="7:23" ht="12.75">
      <c r="G5686">
        <v>356889</v>
      </c>
      <c r="H5686" s="114" t="s">
        <v>4973</v>
      </c>
      <c r="I5686" s="114" t="s">
        <v>4787</v>
      </c>
      <c r="L5686">
        <v>417468</v>
      </c>
      <c r="M5686" s="114" t="s">
        <v>5409</v>
      </c>
      <c r="N5686" s="114" t="s">
        <v>4785</v>
      </c>
      <c r="V5686" s="114" t="s">
        <v>4644</v>
      </c>
      <c r="W5686">
        <v>319701</v>
      </c>
    </row>
    <row r="5687" spans="7:23" ht="12.75">
      <c r="G5687">
        <v>356874</v>
      </c>
      <c r="H5687" s="114" t="s">
        <v>4974</v>
      </c>
      <c r="I5687" s="114" t="s">
        <v>4787</v>
      </c>
      <c r="L5687">
        <v>417866</v>
      </c>
      <c r="M5687" s="114" t="s">
        <v>5225</v>
      </c>
      <c r="N5687" s="114" t="s">
        <v>658</v>
      </c>
      <c r="V5687" s="114" t="s">
        <v>4645</v>
      </c>
      <c r="W5687">
        <v>319693</v>
      </c>
    </row>
    <row r="5688" spans="7:23" ht="12.75">
      <c r="G5688">
        <v>319693</v>
      </c>
      <c r="H5688" s="114" t="s">
        <v>4645</v>
      </c>
      <c r="I5688" s="114" t="s">
        <v>684</v>
      </c>
      <c r="L5688">
        <v>417869</v>
      </c>
      <c r="M5688" s="114" t="s">
        <v>5058</v>
      </c>
      <c r="N5688" s="114" t="s">
        <v>677</v>
      </c>
      <c r="V5688" s="114" t="s">
        <v>4646</v>
      </c>
      <c r="W5688">
        <v>319685</v>
      </c>
    </row>
    <row r="5689" spans="7:23" ht="12.75">
      <c r="G5689">
        <v>356876</v>
      </c>
      <c r="H5689" s="114" t="s">
        <v>4975</v>
      </c>
      <c r="I5689" s="114" t="s">
        <v>4787</v>
      </c>
      <c r="L5689">
        <v>417870</v>
      </c>
      <c r="M5689" s="114" t="s">
        <v>5440</v>
      </c>
      <c r="N5689" s="114" t="s">
        <v>678</v>
      </c>
      <c r="V5689" s="114" t="s">
        <v>4647</v>
      </c>
      <c r="W5689">
        <v>319677</v>
      </c>
    </row>
    <row r="5690" spans="7:23" ht="12.75">
      <c r="G5690">
        <v>319685</v>
      </c>
      <c r="H5690" s="114" t="s">
        <v>4646</v>
      </c>
      <c r="I5690" s="114" t="s">
        <v>684</v>
      </c>
      <c r="L5690">
        <v>417871</v>
      </c>
      <c r="M5690" s="114" t="s">
        <v>5440</v>
      </c>
      <c r="N5690" s="114" t="s">
        <v>4785</v>
      </c>
      <c r="V5690" s="114" t="s">
        <v>4648</v>
      </c>
      <c r="W5690">
        <v>319777</v>
      </c>
    </row>
    <row r="5691" spans="7:23" ht="12.75">
      <c r="G5691">
        <v>356877</v>
      </c>
      <c r="H5691" s="114" t="s">
        <v>4976</v>
      </c>
      <c r="I5691" s="114" t="s">
        <v>4787</v>
      </c>
      <c r="L5691">
        <v>418069</v>
      </c>
      <c r="M5691" s="114" t="s">
        <v>5238</v>
      </c>
      <c r="N5691" s="114" t="s">
        <v>658</v>
      </c>
      <c r="V5691" s="114" t="s">
        <v>4649</v>
      </c>
      <c r="W5691">
        <v>319769</v>
      </c>
    </row>
    <row r="5692" spans="7:23" ht="12.75">
      <c r="G5692">
        <v>319677</v>
      </c>
      <c r="H5692" s="114" t="s">
        <v>4647</v>
      </c>
      <c r="I5692" s="114" t="s">
        <v>684</v>
      </c>
      <c r="L5692">
        <v>418072</v>
      </c>
      <c r="M5692" s="114" t="s">
        <v>5071</v>
      </c>
      <c r="N5692" s="114" t="s">
        <v>677</v>
      </c>
      <c r="V5692" s="114" t="s">
        <v>4650</v>
      </c>
      <c r="W5692">
        <v>319669</v>
      </c>
    </row>
    <row r="5693" spans="7:23" ht="12.75">
      <c r="G5693">
        <v>356884</v>
      </c>
      <c r="H5693" s="114" t="s">
        <v>4977</v>
      </c>
      <c r="I5693" s="114" t="s">
        <v>4787</v>
      </c>
      <c r="L5693">
        <v>418073</v>
      </c>
      <c r="M5693" s="114" t="s">
        <v>5237</v>
      </c>
      <c r="N5693" s="114" t="s">
        <v>658</v>
      </c>
      <c r="V5693" s="114" t="s">
        <v>4651</v>
      </c>
      <c r="W5693">
        <v>319841</v>
      </c>
    </row>
    <row r="5694" spans="7:23" ht="12.75">
      <c r="G5694">
        <v>356891</v>
      </c>
      <c r="H5694" s="114" t="s">
        <v>4978</v>
      </c>
      <c r="I5694" s="114" t="s">
        <v>4787</v>
      </c>
      <c r="L5694">
        <v>418076</v>
      </c>
      <c r="M5694" s="114" t="s">
        <v>5070</v>
      </c>
      <c r="N5694" s="114" t="s">
        <v>677</v>
      </c>
      <c r="V5694" s="114" t="s">
        <v>4652</v>
      </c>
      <c r="W5694">
        <v>319833</v>
      </c>
    </row>
    <row r="5695" spans="7:23" ht="12.75">
      <c r="G5695">
        <v>319777</v>
      </c>
      <c r="H5695" s="114" t="s">
        <v>4648</v>
      </c>
      <c r="I5695" s="114" t="s">
        <v>684</v>
      </c>
      <c r="L5695">
        <v>418077</v>
      </c>
      <c r="M5695" s="114" t="s">
        <v>5258</v>
      </c>
      <c r="N5695" s="114" t="s">
        <v>658</v>
      </c>
      <c r="V5695" s="114" t="s">
        <v>4653</v>
      </c>
      <c r="W5695">
        <v>319825</v>
      </c>
    </row>
    <row r="5696" spans="7:23" ht="12.75">
      <c r="G5696">
        <v>319769</v>
      </c>
      <c r="H5696" s="114" t="s">
        <v>4649</v>
      </c>
      <c r="I5696" s="114" t="s">
        <v>684</v>
      </c>
      <c r="L5696">
        <v>418080</v>
      </c>
      <c r="M5696" s="114" t="s">
        <v>5091</v>
      </c>
      <c r="N5696" s="114" t="s">
        <v>677</v>
      </c>
      <c r="V5696" s="114" t="s">
        <v>4654</v>
      </c>
      <c r="W5696">
        <v>319817</v>
      </c>
    </row>
    <row r="5697" spans="7:23" ht="12.75">
      <c r="G5697">
        <v>356895</v>
      </c>
      <c r="H5697" s="114" t="s">
        <v>4979</v>
      </c>
      <c r="I5697" s="114" t="s">
        <v>4787</v>
      </c>
      <c r="L5697">
        <v>418084</v>
      </c>
      <c r="M5697" s="114" t="s">
        <v>5275</v>
      </c>
      <c r="N5697" s="114" t="s">
        <v>658</v>
      </c>
      <c r="V5697" s="114" t="s">
        <v>4655</v>
      </c>
      <c r="W5697">
        <v>319809</v>
      </c>
    </row>
    <row r="5698" spans="7:23" ht="12.75">
      <c r="G5698">
        <v>319669</v>
      </c>
      <c r="H5698" s="114" t="s">
        <v>4650</v>
      </c>
      <c r="I5698" s="114" t="s">
        <v>684</v>
      </c>
      <c r="L5698">
        <v>418087</v>
      </c>
      <c r="M5698" s="114" t="s">
        <v>5108</v>
      </c>
      <c r="N5698" s="114" t="s">
        <v>677</v>
      </c>
      <c r="V5698" s="114" t="s">
        <v>4656</v>
      </c>
      <c r="W5698">
        <v>319801</v>
      </c>
    </row>
    <row r="5699" spans="7:23" ht="12.75">
      <c r="G5699">
        <v>356902</v>
      </c>
      <c r="H5699" s="114" t="s">
        <v>4980</v>
      </c>
      <c r="I5699" s="114" t="s">
        <v>4787</v>
      </c>
      <c r="L5699">
        <v>418088</v>
      </c>
      <c r="M5699" s="114" t="s">
        <v>5281</v>
      </c>
      <c r="N5699" s="114" t="s">
        <v>658</v>
      </c>
      <c r="V5699" s="114" t="s">
        <v>4657</v>
      </c>
      <c r="W5699">
        <v>319793</v>
      </c>
    </row>
    <row r="5700" spans="7:23" ht="12.75">
      <c r="G5700">
        <v>356904</v>
      </c>
      <c r="H5700" s="114" t="s">
        <v>4981</v>
      </c>
      <c r="I5700" s="114" t="s">
        <v>4787</v>
      </c>
      <c r="L5700">
        <v>418091</v>
      </c>
      <c r="M5700" s="114" t="s">
        <v>5114</v>
      </c>
      <c r="N5700" s="114" t="s">
        <v>677</v>
      </c>
      <c r="V5700" s="114" t="s">
        <v>4658</v>
      </c>
      <c r="W5700">
        <v>319285</v>
      </c>
    </row>
    <row r="5701" spans="7:23" ht="12.75">
      <c r="G5701">
        <v>356905</v>
      </c>
      <c r="H5701" s="114" t="s">
        <v>4982</v>
      </c>
      <c r="I5701" s="114" t="s">
        <v>4787</v>
      </c>
      <c r="L5701">
        <v>418092</v>
      </c>
      <c r="M5701" s="114" t="s">
        <v>5287</v>
      </c>
      <c r="N5701" s="114" t="s">
        <v>658</v>
      </c>
      <c r="V5701" s="114" t="s">
        <v>4659</v>
      </c>
      <c r="W5701">
        <v>319785</v>
      </c>
    </row>
    <row r="5702" spans="7:14" ht="12.75">
      <c r="G5702">
        <v>319841</v>
      </c>
      <c r="H5702" s="114" t="s">
        <v>4651</v>
      </c>
      <c r="I5702" s="114" t="s">
        <v>684</v>
      </c>
      <c r="L5702">
        <v>418095</v>
      </c>
      <c r="M5702" s="114" t="s">
        <v>5120</v>
      </c>
      <c r="N5702" s="114" t="s">
        <v>677</v>
      </c>
    </row>
    <row r="5703" spans="7:14" ht="12.75">
      <c r="G5703">
        <v>356906</v>
      </c>
      <c r="H5703" s="114" t="s">
        <v>4983</v>
      </c>
      <c r="I5703" s="114" t="s">
        <v>4787</v>
      </c>
      <c r="L5703">
        <v>418268</v>
      </c>
      <c r="M5703" s="114" t="s">
        <v>5444</v>
      </c>
      <c r="N5703" s="114" t="s">
        <v>678</v>
      </c>
    </row>
    <row r="5704" spans="7:14" ht="12.75">
      <c r="G5704">
        <v>319833</v>
      </c>
      <c r="H5704" s="114" t="s">
        <v>4652</v>
      </c>
      <c r="I5704" s="114" t="s">
        <v>684</v>
      </c>
      <c r="L5704">
        <v>418269</v>
      </c>
      <c r="M5704" s="114" t="s">
        <v>5443</v>
      </c>
      <c r="N5704" s="114" t="s">
        <v>678</v>
      </c>
    </row>
    <row r="5705" spans="7:14" ht="12.75">
      <c r="G5705">
        <v>356908</v>
      </c>
      <c r="H5705" s="114" t="s">
        <v>4984</v>
      </c>
      <c r="I5705" s="114" t="s">
        <v>4787</v>
      </c>
      <c r="L5705">
        <v>418270</v>
      </c>
      <c r="M5705" s="114" t="s">
        <v>5448</v>
      </c>
      <c r="N5705" s="114" t="s">
        <v>678</v>
      </c>
    </row>
    <row r="5706" spans="7:14" ht="12.75">
      <c r="G5706">
        <v>319825</v>
      </c>
      <c r="H5706" s="114" t="s">
        <v>4653</v>
      </c>
      <c r="I5706" s="114" t="s">
        <v>684</v>
      </c>
      <c r="L5706">
        <v>418271</v>
      </c>
      <c r="M5706" s="114" t="s">
        <v>5444</v>
      </c>
      <c r="N5706" s="114" t="s">
        <v>4785</v>
      </c>
    </row>
    <row r="5707" spans="7:14" ht="12.75">
      <c r="G5707">
        <v>357071</v>
      </c>
      <c r="H5707" s="114" t="s">
        <v>4985</v>
      </c>
      <c r="I5707" s="114" t="s">
        <v>4787</v>
      </c>
      <c r="L5707">
        <v>418272</v>
      </c>
      <c r="M5707" s="114" t="s">
        <v>5443</v>
      </c>
      <c r="N5707" s="114" t="s">
        <v>4785</v>
      </c>
    </row>
    <row r="5708" spans="7:14" ht="12.75">
      <c r="G5708">
        <v>319817</v>
      </c>
      <c r="H5708" s="114" t="s">
        <v>4654</v>
      </c>
      <c r="I5708" s="114" t="s">
        <v>684</v>
      </c>
      <c r="L5708">
        <v>418273</v>
      </c>
      <c r="M5708" s="114" t="s">
        <v>5448</v>
      </c>
      <c r="N5708" s="114" t="s">
        <v>4785</v>
      </c>
    </row>
    <row r="5709" spans="7:14" ht="12.75">
      <c r="G5709">
        <v>357072</v>
      </c>
      <c r="H5709" s="114" t="s">
        <v>4986</v>
      </c>
      <c r="I5709" s="114" t="s">
        <v>4787</v>
      </c>
      <c r="L5709">
        <v>418466</v>
      </c>
      <c r="M5709" s="114" t="s">
        <v>5405</v>
      </c>
      <c r="N5709" s="114" t="s">
        <v>678</v>
      </c>
    </row>
    <row r="5710" spans="7:14" ht="12.75">
      <c r="G5710">
        <v>357073</v>
      </c>
      <c r="H5710" s="114" t="s">
        <v>4987</v>
      </c>
      <c r="I5710" s="114" t="s">
        <v>4787</v>
      </c>
      <c r="L5710">
        <v>418666</v>
      </c>
      <c r="M5710" s="114" t="s">
        <v>5219</v>
      </c>
      <c r="N5710" s="114" t="s">
        <v>658</v>
      </c>
    </row>
    <row r="5711" spans="7:14" ht="12.75">
      <c r="G5711">
        <v>319809</v>
      </c>
      <c r="H5711" s="114" t="s">
        <v>4655</v>
      </c>
      <c r="I5711" s="114" t="s">
        <v>684</v>
      </c>
      <c r="L5711">
        <v>418669</v>
      </c>
      <c r="M5711" s="114" t="s">
        <v>5052</v>
      </c>
      <c r="N5711" s="114" t="s">
        <v>677</v>
      </c>
    </row>
    <row r="5712" spans="7:14" ht="12.75">
      <c r="G5712">
        <v>357078</v>
      </c>
      <c r="H5712" s="114" t="s">
        <v>4988</v>
      </c>
      <c r="I5712" s="114" t="s">
        <v>4787</v>
      </c>
      <c r="L5712">
        <v>418866</v>
      </c>
      <c r="M5712" s="114" t="s">
        <v>5052</v>
      </c>
      <c r="N5712" s="114" t="s">
        <v>678</v>
      </c>
    </row>
    <row r="5713" spans="7:14" ht="12.75">
      <c r="G5713">
        <v>319801</v>
      </c>
      <c r="H5713" s="114" t="s">
        <v>4656</v>
      </c>
      <c r="I5713" s="114" t="s">
        <v>684</v>
      </c>
      <c r="L5713">
        <v>418867</v>
      </c>
      <c r="M5713" s="114" t="s">
        <v>5052</v>
      </c>
      <c r="N5713" s="114" t="s">
        <v>4785</v>
      </c>
    </row>
    <row r="5714" spans="7:14" ht="12.75">
      <c r="G5714">
        <v>357081</v>
      </c>
      <c r="H5714" s="114" t="s">
        <v>4989</v>
      </c>
      <c r="I5714" s="114" t="s">
        <v>4787</v>
      </c>
      <c r="L5714">
        <v>418868</v>
      </c>
      <c r="M5714" s="114" t="s">
        <v>5391</v>
      </c>
      <c r="N5714" s="114" t="s">
        <v>680</v>
      </c>
    </row>
    <row r="5715" spans="7:14" ht="12.75">
      <c r="G5715">
        <v>319793</v>
      </c>
      <c r="H5715" s="114" t="s">
        <v>4657</v>
      </c>
      <c r="I5715" s="114" t="s">
        <v>684</v>
      </c>
      <c r="L5715">
        <v>418869</v>
      </c>
      <c r="M5715" s="114" t="s">
        <v>5447</v>
      </c>
      <c r="N5715" s="114" t="s">
        <v>678</v>
      </c>
    </row>
    <row r="5716" spans="7:14" ht="12.75">
      <c r="G5716">
        <v>319285</v>
      </c>
      <c r="H5716" s="114" t="s">
        <v>4658</v>
      </c>
      <c r="I5716" s="114" t="s">
        <v>684</v>
      </c>
      <c r="L5716">
        <v>418870</v>
      </c>
      <c r="M5716" s="114" t="s">
        <v>5447</v>
      </c>
      <c r="N5716" s="114" t="s">
        <v>4785</v>
      </c>
    </row>
    <row r="5717" spans="7:14" ht="12.75">
      <c r="G5717">
        <v>357084</v>
      </c>
      <c r="H5717" s="114" t="s">
        <v>4990</v>
      </c>
      <c r="I5717" s="114" t="s">
        <v>4787</v>
      </c>
      <c r="L5717">
        <v>418871</v>
      </c>
      <c r="M5717" s="114" t="s">
        <v>5405</v>
      </c>
      <c r="N5717" s="114" t="s">
        <v>4785</v>
      </c>
    </row>
    <row r="5718" spans="7:14" ht="12.75">
      <c r="G5718">
        <v>319785</v>
      </c>
      <c r="H5718" s="114" t="s">
        <v>4659</v>
      </c>
      <c r="I5718" s="114" t="s">
        <v>684</v>
      </c>
      <c r="L5718">
        <v>419066</v>
      </c>
      <c r="M5718" s="114" t="s">
        <v>5048</v>
      </c>
      <c r="N5718" s="114" t="s">
        <v>725</v>
      </c>
    </row>
    <row r="5719" spans="7:14" ht="12.75">
      <c r="G5719">
        <v>357085</v>
      </c>
      <c r="H5719" s="114" t="s">
        <v>4991</v>
      </c>
      <c r="I5719" s="114" t="s">
        <v>4787</v>
      </c>
      <c r="L5719">
        <v>419067</v>
      </c>
      <c r="M5719" s="114" t="s">
        <v>5049</v>
      </c>
      <c r="N5719" s="114" t="s">
        <v>725</v>
      </c>
    </row>
    <row r="5720" spans="7:14" ht="12.75">
      <c r="G5720">
        <v>357087</v>
      </c>
      <c r="H5720" s="114" t="s">
        <v>4992</v>
      </c>
      <c r="I5720" s="114" t="s">
        <v>4787</v>
      </c>
      <c r="L5720">
        <v>419266</v>
      </c>
      <c r="M5720" s="114" t="s">
        <v>5289</v>
      </c>
      <c r="N5720" s="114" t="s">
        <v>658</v>
      </c>
    </row>
    <row r="5721" spans="7:14" ht="12.75">
      <c r="G5721">
        <v>357090</v>
      </c>
      <c r="H5721" s="114" t="s">
        <v>4993</v>
      </c>
      <c r="I5721" s="114" t="s">
        <v>4787</v>
      </c>
      <c r="L5721">
        <v>419269</v>
      </c>
      <c r="M5721" s="114" t="s">
        <v>5122</v>
      </c>
      <c r="N5721" s="114" t="s">
        <v>677</v>
      </c>
    </row>
    <row r="5722" spans="7:14" ht="12.75">
      <c r="G5722">
        <v>357088</v>
      </c>
      <c r="H5722" s="114" t="s">
        <v>4994</v>
      </c>
      <c r="I5722" s="114" t="s">
        <v>4787</v>
      </c>
      <c r="L5722">
        <v>419270</v>
      </c>
      <c r="M5722" s="114" t="s">
        <v>5300</v>
      </c>
      <c r="N5722" s="114" t="s">
        <v>658</v>
      </c>
    </row>
    <row r="5723" spans="7:14" ht="12.75">
      <c r="G5723">
        <v>357092</v>
      </c>
      <c r="H5723" s="114" t="s">
        <v>4995</v>
      </c>
      <c r="I5723" s="114" t="s">
        <v>4787</v>
      </c>
      <c r="L5723">
        <v>419273</v>
      </c>
      <c r="M5723" s="114" t="s">
        <v>5137</v>
      </c>
      <c r="N5723" s="114" t="s">
        <v>677</v>
      </c>
    </row>
    <row r="5724" spans="7:14" ht="12.75">
      <c r="G5724">
        <v>357094</v>
      </c>
      <c r="H5724" s="114" t="s">
        <v>4996</v>
      </c>
      <c r="I5724" s="114" t="s">
        <v>4787</v>
      </c>
      <c r="L5724">
        <v>419666</v>
      </c>
      <c r="M5724" s="114" t="s">
        <v>5270</v>
      </c>
      <c r="N5724" s="114" t="s">
        <v>658</v>
      </c>
    </row>
    <row r="5725" spans="7:14" ht="12.75">
      <c r="G5725">
        <v>357100</v>
      </c>
      <c r="H5725" s="114" t="s">
        <v>4997</v>
      </c>
      <c r="I5725" s="114" t="s">
        <v>4787</v>
      </c>
      <c r="L5725">
        <v>419669</v>
      </c>
      <c r="M5725" s="114" t="s">
        <v>5103</v>
      </c>
      <c r="N5725" s="114" t="s">
        <v>677</v>
      </c>
    </row>
    <row r="5726" spans="7:14" ht="12.75">
      <c r="G5726">
        <v>357101</v>
      </c>
      <c r="H5726" s="114" t="s">
        <v>4998</v>
      </c>
      <c r="I5726" s="114" t="s">
        <v>4787</v>
      </c>
      <c r="L5726">
        <v>419670</v>
      </c>
      <c r="M5726" s="114" t="s">
        <v>5276</v>
      </c>
      <c r="N5726" s="114" t="s">
        <v>658</v>
      </c>
    </row>
    <row r="5727" spans="7:14" ht="12.75">
      <c r="G5727">
        <v>357104</v>
      </c>
      <c r="H5727" s="114" t="s">
        <v>4999</v>
      </c>
      <c r="I5727" s="114" t="s">
        <v>4787</v>
      </c>
      <c r="L5727">
        <v>419673</v>
      </c>
      <c r="M5727" s="114" t="s">
        <v>5109</v>
      </c>
      <c r="N5727" s="114" t="s">
        <v>677</v>
      </c>
    </row>
    <row r="5728" spans="7:14" ht="12.75">
      <c r="G5728">
        <v>357105</v>
      </c>
      <c r="H5728" s="114" t="s">
        <v>5000</v>
      </c>
      <c r="I5728" s="114" t="s">
        <v>4787</v>
      </c>
      <c r="L5728">
        <v>419674</v>
      </c>
      <c r="M5728" s="114" t="s">
        <v>5282</v>
      </c>
      <c r="N5728" s="114" t="s">
        <v>658</v>
      </c>
    </row>
    <row r="5729" spans="7:14" ht="12.75">
      <c r="G5729">
        <v>357102</v>
      </c>
      <c r="H5729" s="114" t="s">
        <v>5001</v>
      </c>
      <c r="I5729" s="114" t="s">
        <v>4787</v>
      </c>
      <c r="L5729">
        <v>419677</v>
      </c>
      <c r="M5729" s="114" t="s">
        <v>5115</v>
      </c>
      <c r="N5729" s="114" t="s">
        <v>677</v>
      </c>
    </row>
    <row r="5730" spans="7:14" ht="12.75">
      <c r="G5730">
        <v>357108</v>
      </c>
      <c r="H5730" s="114" t="s">
        <v>5002</v>
      </c>
      <c r="I5730" s="114" t="s">
        <v>4787</v>
      </c>
      <c r="L5730">
        <v>420066</v>
      </c>
      <c r="M5730" s="114" t="s">
        <v>5259</v>
      </c>
      <c r="N5730" s="114" t="s">
        <v>658</v>
      </c>
    </row>
    <row r="5731" spans="7:14" ht="12.75">
      <c r="G5731">
        <v>357109</v>
      </c>
      <c r="H5731" s="114" t="s">
        <v>5003</v>
      </c>
      <c r="I5731" s="114" t="s">
        <v>4787</v>
      </c>
      <c r="L5731">
        <v>420069</v>
      </c>
      <c r="M5731" s="114" t="s">
        <v>5092</v>
      </c>
      <c r="N5731" s="114" t="s">
        <v>677</v>
      </c>
    </row>
    <row r="5732" spans="7:14" ht="12.75">
      <c r="G5732">
        <v>357110</v>
      </c>
      <c r="H5732" s="114" t="s">
        <v>5004</v>
      </c>
      <c r="I5732" s="114" t="s">
        <v>4787</v>
      </c>
      <c r="L5732">
        <v>420070</v>
      </c>
      <c r="M5732" s="114" t="s">
        <v>5240</v>
      </c>
      <c r="N5732" s="114" t="s">
        <v>658</v>
      </c>
    </row>
    <row r="5733" spans="7:14" ht="12.75">
      <c r="G5733">
        <v>357112</v>
      </c>
      <c r="H5733" s="114" t="s">
        <v>5005</v>
      </c>
      <c r="I5733" s="114" t="s">
        <v>4787</v>
      </c>
      <c r="L5733">
        <v>420073</v>
      </c>
      <c r="M5733" s="114" t="s">
        <v>5073</v>
      </c>
      <c r="N5733" s="114" t="s">
        <v>677</v>
      </c>
    </row>
    <row r="5734" spans="7:14" ht="12.75">
      <c r="G5734">
        <v>357115</v>
      </c>
      <c r="H5734" s="114" t="s">
        <v>5006</v>
      </c>
      <c r="I5734" s="114" t="s">
        <v>4787</v>
      </c>
      <c r="L5734">
        <v>420074</v>
      </c>
      <c r="M5734" s="114" t="s">
        <v>5239</v>
      </c>
      <c r="N5734" s="114" t="s">
        <v>658</v>
      </c>
    </row>
    <row r="5735" spans="7:14" ht="12.75">
      <c r="G5735">
        <v>357116</v>
      </c>
      <c r="H5735" s="114" t="s">
        <v>5007</v>
      </c>
      <c r="I5735" s="114" t="s">
        <v>4787</v>
      </c>
      <c r="L5735">
        <v>420077</v>
      </c>
      <c r="M5735" s="114" t="s">
        <v>5072</v>
      </c>
      <c r="N5735" s="114" t="s">
        <v>677</v>
      </c>
    </row>
    <row r="5736" spans="7:14" ht="12.75">
      <c r="G5736">
        <v>357117</v>
      </c>
      <c r="H5736" s="114" t="s">
        <v>5008</v>
      </c>
      <c r="I5736" s="114" t="s">
        <v>4787</v>
      </c>
      <c r="L5736">
        <v>420083</v>
      </c>
      <c r="M5736" s="114" t="s">
        <v>5407</v>
      </c>
      <c r="N5736" s="114" t="s">
        <v>678</v>
      </c>
    </row>
    <row r="5737" spans="7:14" ht="12.75">
      <c r="G5737">
        <v>357118</v>
      </c>
      <c r="H5737" s="114" t="s">
        <v>5009</v>
      </c>
      <c r="I5737" s="114" t="s">
        <v>4787</v>
      </c>
      <c r="L5737">
        <v>420084</v>
      </c>
      <c r="M5737" s="114" t="s">
        <v>5406</v>
      </c>
      <c r="N5737" s="114" t="s">
        <v>678</v>
      </c>
    </row>
    <row r="5738" spans="7:14" ht="12.75">
      <c r="G5738">
        <v>357122</v>
      </c>
      <c r="H5738" s="114" t="s">
        <v>5010</v>
      </c>
      <c r="I5738" s="114" t="s">
        <v>4787</v>
      </c>
      <c r="L5738">
        <v>420085</v>
      </c>
      <c r="M5738" s="114" t="s">
        <v>5427</v>
      </c>
      <c r="N5738" s="114" t="s">
        <v>678</v>
      </c>
    </row>
    <row r="5739" spans="7:14" ht="12.75">
      <c r="G5739">
        <v>357123</v>
      </c>
      <c r="H5739" s="114" t="s">
        <v>5011</v>
      </c>
      <c r="I5739" s="114" t="s">
        <v>4787</v>
      </c>
      <c r="L5739">
        <v>420086</v>
      </c>
      <c r="M5739" s="114" t="s">
        <v>5407</v>
      </c>
      <c r="N5739" s="114" t="s">
        <v>4785</v>
      </c>
    </row>
    <row r="5740" spans="7:14" ht="12.75">
      <c r="G5740">
        <v>357126</v>
      </c>
      <c r="H5740" s="114" t="s">
        <v>5012</v>
      </c>
      <c r="I5740" s="114" t="s">
        <v>4787</v>
      </c>
      <c r="L5740">
        <v>420087</v>
      </c>
      <c r="M5740" s="114" t="s">
        <v>5406</v>
      </c>
      <c r="N5740" s="114" t="s">
        <v>4785</v>
      </c>
    </row>
    <row r="5741" spans="7:14" ht="12.75">
      <c r="G5741">
        <v>357127</v>
      </c>
      <c r="H5741" s="114" t="s">
        <v>5013</v>
      </c>
      <c r="I5741" s="114" t="s">
        <v>4787</v>
      </c>
      <c r="L5741">
        <v>420088</v>
      </c>
      <c r="M5741" s="114" t="s">
        <v>5427</v>
      </c>
      <c r="N5741" s="114" t="s">
        <v>4785</v>
      </c>
    </row>
    <row r="5742" spans="7:14" ht="12.75">
      <c r="G5742">
        <v>357128</v>
      </c>
      <c r="H5742" s="114" t="s">
        <v>5014</v>
      </c>
      <c r="I5742" s="114" t="s">
        <v>4787</v>
      </c>
      <c r="L5742">
        <v>420266</v>
      </c>
      <c r="M5742" s="114" t="s">
        <v>5228</v>
      </c>
      <c r="N5742" s="114" t="s">
        <v>658</v>
      </c>
    </row>
    <row r="5743" spans="7:14" ht="12.75">
      <c r="G5743">
        <v>360066</v>
      </c>
      <c r="H5743" s="114" t="s">
        <v>5015</v>
      </c>
      <c r="I5743" s="114" t="s">
        <v>4787</v>
      </c>
      <c r="L5743">
        <v>420269</v>
      </c>
      <c r="M5743" s="114" t="s">
        <v>5061</v>
      </c>
      <c r="N5743" s="114" t="s">
        <v>677</v>
      </c>
    </row>
    <row r="5744" spans="7:14" ht="12.75">
      <c r="G5744">
        <v>360266</v>
      </c>
      <c r="H5744" s="114" t="s">
        <v>5016</v>
      </c>
      <c r="I5744" s="114" t="s">
        <v>4787</v>
      </c>
      <c r="L5744">
        <v>420271</v>
      </c>
      <c r="M5744" s="114" t="s">
        <v>5414</v>
      </c>
      <c r="N5744" s="114" t="s">
        <v>678</v>
      </c>
    </row>
    <row r="5745" spans="7:14" ht="12.75">
      <c r="G5745">
        <v>357129</v>
      </c>
      <c r="H5745" s="114" t="s">
        <v>5017</v>
      </c>
      <c r="I5745" s="114" t="s">
        <v>4787</v>
      </c>
      <c r="L5745">
        <v>420272</v>
      </c>
      <c r="M5745" s="114" t="s">
        <v>5414</v>
      </c>
      <c r="N5745" s="114" t="s">
        <v>4785</v>
      </c>
    </row>
    <row r="5746" spans="7:14" ht="12.75">
      <c r="G5746">
        <v>357130</v>
      </c>
      <c r="H5746" s="114" t="s">
        <v>5018</v>
      </c>
      <c r="I5746" s="114" t="s">
        <v>4787</v>
      </c>
      <c r="L5746">
        <v>420666</v>
      </c>
      <c r="M5746" s="114" t="s">
        <v>5221</v>
      </c>
      <c r="N5746" s="114" t="s">
        <v>658</v>
      </c>
    </row>
    <row r="5747" spans="7:14" ht="12.75">
      <c r="G5747">
        <v>357131</v>
      </c>
      <c r="H5747" s="114" t="s">
        <v>5019</v>
      </c>
      <c r="I5747" s="114" t="s">
        <v>4787</v>
      </c>
      <c r="L5747">
        <v>420669</v>
      </c>
      <c r="M5747" s="114" t="s">
        <v>5054</v>
      </c>
      <c r="N5747" s="114" t="s">
        <v>677</v>
      </c>
    </row>
    <row r="5748" spans="7:14" ht="12.75">
      <c r="G5748">
        <v>357132</v>
      </c>
      <c r="H5748" s="114" t="s">
        <v>5020</v>
      </c>
      <c r="I5748" s="114" t="s">
        <v>4787</v>
      </c>
      <c r="L5748">
        <v>420671</v>
      </c>
      <c r="M5748" s="114" t="s">
        <v>5054</v>
      </c>
      <c r="N5748" s="114" t="s">
        <v>678</v>
      </c>
    </row>
    <row r="5749" spans="7:14" ht="12.75">
      <c r="G5749">
        <v>357133</v>
      </c>
      <c r="H5749" s="114" t="s">
        <v>5021</v>
      </c>
      <c r="I5749" s="114" t="s">
        <v>4787</v>
      </c>
      <c r="L5749">
        <v>420672</v>
      </c>
      <c r="M5749" s="114" t="s">
        <v>5054</v>
      </c>
      <c r="N5749" s="114" t="s">
        <v>4785</v>
      </c>
    </row>
    <row r="5750" spans="7:14" ht="12.75">
      <c r="G5750">
        <v>357134</v>
      </c>
      <c r="H5750" s="114" t="s">
        <v>5022</v>
      </c>
      <c r="I5750" s="114" t="s">
        <v>4787</v>
      </c>
      <c r="L5750">
        <v>421066</v>
      </c>
      <c r="M5750" s="114" t="s">
        <v>5380</v>
      </c>
      <c r="N5750" s="114" t="s">
        <v>658</v>
      </c>
    </row>
    <row r="5751" spans="7:14" ht="12.75">
      <c r="G5751">
        <v>357266</v>
      </c>
      <c r="H5751" s="114" t="s">
        <v>5023</v>
      </c>
      <c r="I5751" s="114" t="s">
        <v>4787</v>
      </c>
      <c r="L5751">
        <v>421069</v>
      </c>
      <c r="M5751" s="114" t="s">
        <v>5217</v>
      </c>
      <c r="N5751" s="114" t="s">
        <v>677</v>
      </c>
    </row>
    <row r="5752" spans="7:14" ht="12.75">
      <c r="G5752">
        <v>357124</v>
      </c>
      <c r="H5752" s="114" t="s">
        <v>5024</v>
      </c>
      <c r="I5752" s="114" t="s">
        <v>4787</v>
      </c>
      <c r="L5752">
        <v>421070</v>
      </c>
      <c r="M5752" s="114" t="s">
        <v>5379</v>
      </c>
      <c r="N5752" s="114" t="s">
        <v>658</v>
      </c>
    </row>
    <row r="5753" spans="7:14" ht="12.75">
      <c r="G5753">
        <v>357136</v>
      </c>
      <c r="H5753" s="114" t="s">
        <v>5025</v>
      </c>
      <c r="I5753" s="114" t="s">
        <v>4787</v>
      </c>
      <c r="L5753">
        <v>421073</v>
      </c>
      <c r="M5753" s="114" t="s">
        <v>5216</v>
      </c>
      <c r="N5753" s="114" t="s">
        <v>677</v>
      </c>
    </row>
    <row r="5754" spans="7:14" ht="12.75">
      <c r="G5754">
        <v>357139</v>
      </c>
      <c r="H5754" s="114" t="s">
        <v>5026</v>
      </c>
      <c r="I5754" s="114" t="s">
        <v>4787</v>
      </c>
      <c r="L5754">
        <v>421077</v>
      </c>
      <c r="M5754" s="114" t="s">
        <v>5263</v>
      </c>
      <c r="N5754" s="114" t="s">
        <v>658</v>
      </c>
    </row>
    <row r="5755" spans="7:14" ht="12.75">
      <c r="G5755">
        <v>360868</v>
      </c>
      <c r="H5755" s="114" t="s">
        <v>5027</v>
      </c>
      <c r="I5755" s="114" t="s">
        <v>4787</v>
      </c>
      <c r="L5755">
        <v>421080</v>
      </c>
      <c r="M5755" s="114" t="s">
        <v>5096</v>
      </c>
      <c r="N5755" s="114" t="s">
        <v>677</v>
      </c>
    </row>
    <row r="5756" spans="7:14" ht="12.75">
      <c r="G5756">
        <v>361669</v>
      </c>
      <c r="H5756" s="114" t="s">
        <v>5028</v>
      </c>
      <c r="I5756" s="114" t="s">
        <v>4787</v>
      </c>
      <c r="L5756">
        <v>421266</v>
      </c>
      <c r="M5756" s="114" t="s">
        <v>5223</v>
      </c>
      <c r="N5756" s="114" t="s">
        <v>658</v>
      </c>
    </row>
    <row r="5757" spans="7:14" ht="12.75">
      <c r="G5757">
        <v>361670</v>
      </c>
      <c r="H5757" s="114" t="s">
        <v>5029</v>
      </c>
      <c r="I5757" s="114" t="s">
        <v>4787</v>
      </c>
      <c r="L5757">
        <v>421269</v>
      </c>
      <c r="M5757" s="114" t="s">
        <v>5056</v>
      </c>
      <c r="N5757" s="114" t="s">
        <v>677</v>
      </c>
    </row>
    <row r="5758" spans="7:14" ht="12.75">
      <c r="G5758">
        <v>361068</v>
      </c>
      <c r="H5758" s="114" t="s">
        <v>5030</v>
      </c>
      <c r="I5758" s="114" t="s">
        <v>4787</v>
      </c>
      <c r="L5758">
        <v>421271</v>
      </c>
      <c r="M5758" s="114" t="s">
        <v>5056</v>
      </c>
      <c r="N5758" s="114" t="s">
        <v>678</v>
      </c>
    </row>
    <row r="5759" spans="7:14" ht="12.75">
      <c r="G5759">
        <v>361671</v>
      </c>
      <c r="H5759" s="114" t="s">
        <v>5031</v>
      </c>
      <c r="I5759" s="114" t="s">
        <v>4787</v>
      </c>
      <c r="L5759">
        <v>421272</v>
      </c>
      <c r="M5759" s="114" t="s">
        <v>5056</v>
      </c>
      <c r="N5759" s="114" t="s">
        <v>4785</v>
      </c>
    </row>
    <row r="5760" spans="7:14" ht="12.75">
      <c r="G5760">
        <v>361067</v>
      </c>
      <c r="H5760" s="114" t="s">
        <v>5032</v>
      </c>
      <c r="I5760" s="114" t="s">
        <v>4787</v>
      </c>
      <c r="L5760">
        <v>421666</v>
      </c>
      <c r="M5760" s="114" t="s">
        <v>5410</v>
      </c>
      <c r="N5760" s="114" t="s">
        <v>678</v>
      </c>
    </row>
    <row r="5761" spans="7:14" ht="12.75">
      <c r="G5761">
        <v>361675</v>
      </c>
      <c r="H5761" s="114" t="s">
        <v>5033</v>
      </c>
      <c r="I5761" s="114" t="s">
        <v>4787</v>
      </c>
      <c r="L5761">
        <v>421667</v>
      </c>
      <c r="M5761" s="114" t="s">
        <v>5410</v>
      </c>
      <c r="N5761" s="114" t="s">
        <v>4785</v>
      </c>
    </row>
  </sheetData>
  <autoFilter ref="A1:AC576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2"/>
  <sheetViews>
    <sheetView showZeros="0" zoomScale="70" zoomScaleNormal="70" workbookViewId="0" topLeftCell="A1">
      <selection activeCell="T3" sqref="T3"/>
    </sheetView>
  </sheetViews>
  <sheetFormatPr defaultColWidth="9.140625" defaultRowHeight="12.75"/>
  <cols>
    <col min="1" max="1" width="12.140625" style="45" customWidth="1"/>
    <col min="2" max="2" width="9.28125" style="45" customWidth="1"/>
    <col min="3" max="3" width="11.421875" style="45" customWidth="1"/>
    <col min="4" max="4" width="17.421875" style="45" customWidth="1"/>
    <col min="5" max="5" width="13.8515625" style="45" customWidth="1"/>
    <col min="6" max="6" width="3.140625" style="45" customWidth="1"/>
    <col min="7" max="7" width="3.00390625" style="45" customWidth="1"/>
    <col min="8" max="8" width="20.8515625" style="45" customWidth="1"/>
    <col min="9" max="9" width="6.57421875" style="45" customWidth="1"/>
    <col min="10" max="10" width="11.00390625" style="45" customWidth="1"/>
    <col min="11" max="11" width="4.421875" style="45" customWidth="1"/>
    <col min="12" max="12" width="1.57421875" style="45" hidden="1" customWidth="1"/>
    <col min="13" max="15" width="2.421875" style="45" hidden="1" customWidth="1"/>
    <col min="16" max="16" width="8.421875" style="45" customWidth="1"/>
    <col min="17" max="17" width="22.57421875" style="45" customWidth="1"/>
    <col min="18" max="18" width="2.421875" style="45" customWidth="1"/>
    <col min="19" max="19" width="62.28125" style="45" customWidth="1"/>
    <col min="20" max="20" width="14.421875" style="45" customWidth="1"/>
    <col min="21" max="16384" width="9.140625" style="45" customWidth="1"/>
  </cols>
  <sheetData>
    <row r="1" spans="1:19" ht="12.75">
      <c r="A1" s="38" t="s">
        <v>643</v>
      </c>
      <c r="B1" s="39"/>
      <c r="C1" s="39"/>
      <c r="D1" s="38"/>
      <c r="E1" s="38"/>
      <c r="F1" s="38"/>
      <c r="G1" s="38"/>
      <c r="H1" s="40"/>
      <c r="I1" s="41"/>
      <c r="J1" s="38"/>
      <c r="K1" s="38"/>
      <c r="L1" s="42"/>
      <c r="M1" s="43"/>
      <c r="N1" s="43"/>
      <c r="O1" s="43"/>
      <c r="P1" s="43"/>
      <c r="Q1" s="43"/>
      <c r="R1" s="43"/>
      <c r="S1" s="44" t="s">
        <v>644</v>
      </c>
    </row>
    <row r="2" spans="1:20" ht="12.75">
      <c r="A2" s="38" t="s">
        <v>672</v>
      </c>
      <c r="B2" s="39"/>
      <c r="C2" s="39"/>
      <c r="D2" s="46" t="s">
        <v>645</v>
      </c>
      <c r="E2" s="47"/>
      <c r="F2" s="38"/>
      <c r="G2" s="38"/>
      <c r="H2" s="48">
        <f>T4</f>
        <v>12</v>
      </c>
      <c r="I2" s="41"/>
      <c r="J2" s="38"/>
      <c r="K2" s="38"/>
      <c r="L2" s="42"/>
      <c r="M2" s="43"/>
      <c r="N2" s="43"/>
      <c r="P2" s="49">
        <v>305066</v>
      </c>
      <c r="Q2" s="50" t="s">
        <v>674</v>
      </c>
      <c r="R2" s="51"/>
      <c r="S2" s="52" t="str">
        <f>_xlfn.IFERROR(VLOOKUP($T$2,$P$2:$Q$96,2,FALSE),"Unknown Scenario")</f>
        <v>Working Capital - 12A</v>
      </c>
      <c r="T2" s="170">
        <v>305066</v>
      </c>
    </row>
    <row r="3" spans="1:20" ht="12.75">
      <c r="A3" s="38" t="s">
        <v>673</v>
      </c>
      <c r="B3" s="39"/>
      <c r="C3" s="39"/>
      <c r="D3" s="46" t="s">
        <v>646</v>
      </c>
      <c r="E3" s="47"/>
      <c r="F3" s="38"/>
      <c r="G3" s="38"/>
      <c r="H3" s="53" t="str">
        <f>RIGHT(T3,1)</f>
        <v>A</v>
      </c>
      <c r="I3" s="38"/>
      <c r="J3" s="38"/>
      <c r="K3" s="38"/>
      <c r="L3" s="42"/>
      <c r="M3" s="43"/>
      <c r="N3" s="43"/>
      <c r="P3" s="49">
        <v>305067</v>
      </c>
      <c r="Q3" s="60" t="s">
        <v>675</v>
      </c>
      <c r="R3" s="43"/>
      <c r="S3" s="54">
        <v>19867</v>
      </c>
      <c r="T3" s="55" t="s">
        <v>5488</v>
      </c>
    </row>
    <row r="4" spans="1:20" ht="12.75">
      <c r="A4" s="38"/>
      <c r="B4" s="39"/>
      <c r="C4" s="39"/>
      <c r="D4" s="56" t="s">
        <v>647</v>
      </c>
      <c r="E4" s="47"/>
      <c r="F4" s="38"/>
      <c r="G4" s="38"/>
      <c r="H4" s="57" t="str">
        <f>IF(H2=1,+H10&amp;H8,+H9&amp;H8)</f>
        <v>For Twelve Months Ended December 31, 2019</v>
      </c>
      <c r="I4" s="58"/>
      <c r="J4" s="59"/>
      <c r="K4" s="38"/>
      <c r="L4" s="42"/>
      <c r="M4" s="43"/>
      <c r="N4" s="43"/>
      <c r="P4" s="43"/>
      <c r="Q4" s="43"/>
      <c r="R4" s="43"/>
      <c r="S4" s="61" t="s">
        <v>648</v>
      </c>
      <c r="T4" s="62">
        <f>IF(T3="1A",1,12)</f>
        <v>12</v>
      </c>
    </row>
    <row r="5" spans="1:20" ht="12.75">
      <c r="A5" s="38"/>
      <c r="B5" s="39"/>
      <c r="C5" s="39"/>
      <c r="D5" s="56" t="s">
        <v>649</v>
      </c>
      <c r="E5" s="47"/>
      <c r="F5" s="39"/>
      <c r="G5" s="39"/>
      <c r="H5" s="57" t="str">
        <f>IF(H3="A",H11,H12)</f>
        <v>Average of Monthly Averages Basis</v>
      </c>
      <c r="I5" s="63"/>
      <c r="J5" s="64"/>
      <c r="K5" s="38"/>
      <c r="L5" s="42"/>
      <c r="M5" s="43"/>
      <c r="N5" s="43"/>
      <c r="P5" s="43"/>
      <c r="Q5" s="43"/>
      <c r="R5" s="43"/>
      <c r="S5" s="65"/>
      <c r="T5" s="66"/>
    </row>
    <row r="6" spans="1:20" ht="12.75">
      <c r="A6" s="38"/>
      <c r="B6" s="39"/>
      <c r="C6" s="39"/>
      <c r="D6" s="67"/>
      <c r="E6" s="56"/>
      <c r="F6" s="39"/>
      <c r="G6" s="39"/>
      <c r="H6" s="56"/>
      <c r="I6" s="46"/>
      <c r="J6" s="39"/>
      <c r="K6" s="39"/>
      <c r="L6" s="42"/>
      <c r="M6" s="43"/>
      <c r="N6" s="43"/>
      <c r="P6" s="43"/>
      <c r="Q6" s="43"/>
      <c r="R6" s="43"/>
      <c r="S6" s="50" t="s">
        <v>650</v>
      </c>
      <c r="T6" s="170">
        <v>2019</v>
      </c>
    </row>
    <row r="7" spans="1:20" ht="12.75">
      <c r="A7" s="38" t="s">
        <v>651</v>
      </c>
      <c r="B7" s="38"/>
      <c r="C7" s="38"/>
      <c r="D7" s="38"/>
      <c r="E7" s="38"/>
      <c r="F7" s="38"/>
      <c r="G7" s="38"/>
      <c r="H7" s="38"/>
      <c r="I7" s="38"/>
      <c r="J7" s="38"/>
      <c r="K7" s="39"/>
      <c r="L7" s="42"/>
      <c r="M7" s="43"/>
      <c r="N7" s="43"/>
      <c r="O7" s="43"/>
      <c r="P7" s="43"/>
      <c r="Q7" s="43"/>
      <c r="R7" s="43"/>
      <c r="S7" s="50" t="s">
        <v>652</v>
      </c>
      <c r="T7" s="170">
        <v>12</v>
      </c>
    </row>
    <row r="8" spans="1:21" ht="12.75">
      <c r="A8" s="38"/>
      <c r="B8" s="39"/>
      <c r="C8" s="39"/>
      <c r="D8" s="67"/>
      <c r="E8" s="46"/>
      <c r="F8" s="38"/>
      <c r="G8" s="38"/>
      <c r="H8" s="68" t="str">
        <f>TEXT(EOMONTH(DATE(T6,T7,1),0),"mmmm dd, yyyy")</f>
        <v>December 31, 2019</v>
      </c>
      <c r="I8" s="39"/>
      <c r="J8" s="46"/>
      <c r="K8" s="39"/>
      <c r="L8" s="42"/>
      <c r="M8" s="43"/>
      <c r="N8" s="43"/>
      <c r="O8" s="43"/>
      <c r="P8" s="43"/>
      <c r="Q8" s="43"/>
      <c r="R8" s="43"/>
      <c r="S8" s="60" t="s">
        <v>4778</v>
      </c>
      <c r="T8" s="177">
        <v>201701</v>
      </c>
      <c r="U8" s="43"/>
    </row>
    <row r="9" spans="1:20" ht="12.75">
      <c r="A9" s="69"/>
      <c r="B9" s="70"/>
      <c r="C9" s="71"/>
      <c r="D9" s="72"/>
      <c r="E9" s="73" t="s">
        <v>653</v>
      </c>
      <c r="F9" s="74"/>
      <c r="G9" s="74"/>
      <c r="H9" s="75" t="s">
        <v>654</v>
      </c>
      <c r="I9" s="76"/>
      <c r="J9" s="77"/>
      <c r="K9" s="78"/>
      <c r="L9" s="42"/>
      <c r="M9" s="43"/>
      <c r="N9" s="43"/>
      <c r="O9" s="43"/>
      <c r="P9" s="43"/>
      <c r="Q9" s="43"/>
      <c r="R9" s="43"/>
      <c r="S9" s="60" t="s">
        <v>4779</v>
      </c>
      <c r="T9" s="177">
        <v>201912</v>
      </c>
    </row>
    <row r="10" spans="1:19" ht="12.75">
      <c r="A10" s="79" t="str">
        <f>tp_heading</f>
        <v>For Twelve Months Ended December 31, 2019</v>
      </c>
      <c r="B10" s="74"/>
      <c r="C10" s="74"/>
      <c r="D10" s="80"/>
      <c r="E10" s="81" t="str">
        <f>"WRKCAP-"&amp;months&amp;rbcalc</f>
        <v>WRKCAP-12A</v>
      </c>
      <c r="F10" s="74"/>
      <c r="G10" s="74"/>
      <c r="H10" s="75" t="s">
        <v>655</v>
      </c>
      <c r="I10" s="76"/>
      <c r="J10" s="77"/>
      <c r="K10" s="78"/>
      <c r="L10" s="42"/>
      <c r="M10" s="43"/>
      <c r="N10" s="43"/>
      <c r="O10" s="82"/>
      <c r="P10" s="43"/>
      <c r="Q10" s="43"/>
      <c r="R10" s="43"/>
      <c r="S10" s="44" t="s">
        <v>656</v>
      </c>
    </row>
    <row r="11" spans="1:20" ht="12.75">
      <c r="A11" s="83" t="str">
        <f>rbcalc_heading</f>
        <v>Average of Monthly Averages Basis</v>
      </c>
      <c r="B11" s="84"/>
      <c r="C11" s="85"/>
      <c r="D11" s="86"/>
      <c r="E11" s="87"/>
      <c r="F11" s="74"/>
      <c r="G11" s="74"/>
      <c r="H11" s="78" t="s">
        <v>657</v>
      </c>
      <c r="I11" s="78"/>
      <c r="J11" s="88"/>
      <c r="K11" s="78"/>
      <c r="L11" s="42"/>
      <c r="M11" s="43"/>
      <c r="N11" s="43"/>
      <c r="O11" s="43"/>
      <c r="P11" s="43"/>
      <c r="Q11" s="43"/>
      <c r="R11" s="43"/>
      <c r="S11" s="62" t="s">
        <v>658</v>
      </c>
      <c r="T11" s="62">
        <v>22466</v>
      </c>
    </row>
    <row r="12" spans="1:20" ht="12.75">
      <c r="A12" s="74"/>
      <c r="B12" s="78"/>
      <c r="C12" s="78"/>
      <c r="D12" s="89"/>
      <c r="F12" s="74"/>
      <c r="G12" s="74"/>
      <c r="H12" s="43" t="s">
        <v>659</v>
      </c>
      <c r="I12" s="78"/>
      <c r="J12" s="88"/>
      <c r="K12" s="78"/>
      <c r="L12" s="42"/>
      <c r="M12" s="43"/>
      <c r="N12" s="43"/>
      <c r="O12" s="43"/>
      <c r="P12" s="43"/>
      <c r="Q12" s="43"/>
      <c r="R12" s="43"/>
      <c r="S12" s="62" t="s">
        <v>677</v>
      </c>
      <c r="T12" s="62">
        <v>5700</v>
      </c>
    </row>
    <row r="13" spans="1:20" ht="12.75">
      <c r="A13" s="74"/>
      <c r="B13" s="78"/>
      <c r="C13" s="78"/>
      <c r="D13" s="89"/>
      <c r="F13" s="74"/>
      <c r="G13" s="74"/>
      <c r="H13" s="78"/>
      <c r="I13" s="78"/>
      <c r="J13" s="88"/>
      <c r="K13" s="78"/>
      <c r="L13" s="42"/>
      <c r="M13" s="43"/>
      <c r="N13" s="43"/>
      <c r="O13" s="43"/>
      <c r="P13" s="43"/>
      <c r="Q13" s="43"/>
      <c r="R13" s="43"/>
      <c r="S13" s="60" t="s">
        <v>660</v>
      </c>
      <c r="T13" s="62">
        <v>11269</v>
      </c>
    </row>
    <row r="14" spans="1:20" ht="12.75">
      <c r="A14" s="74"/>
      <c r="B14" s="78"/>
      <c r="C14" s="78"/>
      <c r="D14" s="89"/>
      <c r="F14" s="74"/>
      <c r="G14" s="74"/>
      <c r="I14" s="43"/>
      <c r="J14" s="43"/>
      <c r="K14" s="43"/>
      <c r="L14" s="42"/>
      <c r="M14" s="43"/>
      <c r="N14" s="43"/>
      <c r="O14" s="43"/>
      <c r="P14" s="43"/>
      <c r="Q14" s="43"/>
      <c r="R14" s="43"/>
      <c r="S14" s="60" t="s">
        <v>661</v>
      </c>
      <c r="T14" s="62">
        <v>11266</v>
      </c>
    </row>
    <row r="15" spans="1:20" ht="12.75">
      <c r="A15" s="74"/>
      <c r="B15" s="78"/>
      <c r="C15" s="74"/>
      <c r="D15" s="89"/>
      <c r="E15" s="88"/>
      <c r="F15" s="74"/>
      <c r="G15" s="74"/>
      <c r="H15" s="43"/>
      <c r="I15" s="43"/>
      <c r="J15" s="43"/>
      <c r="K15" s="43"/>
      <c r="L15" s="42"/>
      <c r="M15" s="43"/>
      <c r="N15" s="43"/>
      <c r="O15" s="43"/>
      <c r="P15" s="43"/>
      <c r="Q15" s="43"/>
      <c r="R15" s="43"/>
      <c r="S15" s="50" t="s">
        <v>676</v>
      </c>
      <c r="T15" s="62">
        <v>22195</v>
      </c>
    </row>
    <row r="16" spans="1:20" ht="14.25" customHeight="1">
      <c r="A16" s="74"/>
      <c r="B16" s="90"/>
      <c r="C16" s="91"/>
      <c r="D16" s="92"/>
      <c r="E16" s="93"/>
      <c r="F16" s="94"/>
      <c r="G16" s="94"/>
      <c r="I16" s="43"/>
      <c r="J16" s="43"/>
      <c r="K16" s="43"/>
      <c r="L16" s="42"/>
      <c r="M16" s="43"/>
      <c r="N16" s="43"/>
      <c r="O16" s="43"/>
      <c r="P16" s="43"/>
      <c r="Q16" s="43"/>
      <c r="R16" s="43"/>
      <c r="S16" s="50" t="s">
        <v>4789</v>
      </c>
      <c r="T16" s="62">
        <v>305274</v>
      </c>
    </row>
    <row r="17" spans="1:20" ht="12.75">
      <c r="A17" s="74"/>
      <c r="B17" s="78"/>
      <c r="C17" s="78"/>
      <c r="D17" s="89"/>
      <c r="F17" s="88"/>
      <c r="G17" s="88"/>
      <c r="H17" s="43"/>
      <c r="I17" s="43"/>
      <c r="J17" s="43"/>
      <c r="K17" s="43"/>
      <c r="L17" s="42"/>
      <c r="M17" s="43"/>
      <c r="N17" s="43"/>
      <c r="O17" s="43"/>
      <c r="P17" s="43"/>
      <c r="Q17" s="43"/>
      <c r="R17" s="43"/>
      <c r="S17" s="50" t="s">
        <v>678</v>
      </c>
      <c r="T17" s="62">
        <v>305270</v>
      </c>
    </row>
    <row r="18" spans="1:20" ht="12.75">
      <c r="A18" s="74"/>
      <c r="B18" s="78"/>
      <c r="C18" s="78"/>
      <c r="D18" s="89"/>
      <c r="F18" s="88"/>
      <c r="G18" s="88"/>
      <c r="H18" s="43"/>
      <c r="I18" s="43"/>
      <c r="J18" s="43"/>
      <c r="K18" s="43"/>
      <c r="L18" s="42"/>
      <c r="M18" s="43"/>
      <c r="N18" s="43"/>
      <c r="O18" s="43"/>
      <c r="P18" s="43"/>
      <c r="Q18" s="43"/>
      <c r="R18" s="43"/>
      <c r="S18" s="50" t="s">
        <v>679</v>
      </c>
      <c r="T18" s="62">
        <v>305272</v>
      </c>
    </row>
    <row r="19" spans="1:20" ht="12.75">
      <c r="A19" s="96" t="str">
        <f>IF(TRIM(UPPER(T3))="NO DATA","Data for Scenario "&amp;T2&amp;" doesn't exist within the Pull Reports directory of the Select Data Location folder.",IF(TRIM(UPPER(T3))="SCENARIO ???","Scenario ID "&amp;T2&amp;" is not one of the valid IDs listed in column P.",IF(TRIM(UPPER(T3))="AVG MTHD ???","An Averaging Method could not be derived from the entered Scenario, Year and Month - Please review those values and re-enter.","")))</f>
        <v/>
      </c>
      <c r="B19" s="78"/>
      <c r="C19" s="78"/>
      <c r="D19" s="89"/>
      <c r="F19" s="88"/>
      <c r="G19" s="88"/>
      <c r="H19" s="43"/>
      <c r="I19" s="43"/>
      <c r="J19" s="43"/>
      <c r="K19" s="43"/>
      <c r="L19" s="42"/>
      <c r="M19" s="43"/>
      <c r="N19" s="43"/>
      <c r="O19" s="43"/>
      <c r="P19" s="43"/>
      <c r="Q19" s="43"/>
      <c r="R19" s="43"/>
      <c r="S19" s="50" t="s">
        <v>680</v>
      </c>
      <c r="T19" s="62">
        <v>305266</v>
      </c>
    </row>
    <row r="20" spans="2:20" ht="12.75">
      <c r="B20" s="95"/>
      <c r="C20" s="78"/>
      <c r="D20" s="89"/>
      <c r="F20" s="88"/>
      <c r="G20" s="88"/>
      <c r="H20" s="43"/>
      <c r="I20" s="43"/>
      <c r="J20" s="43"/>
      <c r="K20" s="43"/>
      <c r="L20" s="42"/>
      <c r="M20" s="43"/>
      <c r="N20" s="43"/>
      <c r="O20" s="43"/>
      <c r="P20" s="43"/>
      <c r="Q20" s="43"/>
      <c r="R20" s="43"/>
      <c r="S20" s="50" t="s">
        <v>681</v>
      </c>
      <c r="T20" s="62">
        <v>318316</v>
      </c>
    </row>
    <row r="21" spans="1:20" ht="12.75">
      <c r="A21" s="178" t="str">
        <f>IF(OR(T3="1A",T3="12A",T3="12E",TRIM(UPPER(T3))="AVG MTHD ???"),IF(TEXT(DATE(T6,T7,1),"YYYYMM")&lt;TRIM(T8),"Entered Year-Month "&amp;T6&amp;T7&amp;" is not within Scenario Start-End range.",IF(TEXT(DATE(T6,T7,1),"YYYYMM")&gt;TRIM(T9),"Entered Year-Month "&amp;T6&amp;T7&amp;" is not within Scenario Start-End range.","")),"")</f>
        <v/>
      </c>
      <c r="B21" s="78"/>
      <c r="D21" s="89"/>
      <c r="F21" s="88"/>
      <c r="G21" s="88"/>
      <c r="H21" s="43"/>
      <c r="I21" s="43"/>
      <c r="J21" s="43"/>
      <c r="K21" s="43"/>
      <c r="L21" s="42"/>
      <c r="M21" s="43"/>
      <c r="N21" s="43"/>
      <c r="O21" s="43"/>
      <c r="P21" s="43"/>
      <c r="Q21" s="43"/>
      <c r="R21" s="43"/>
      <c r="S21" s="50" t="s">
        <v>682</v>
      </c>
      <c r="T21" s="62">
        <v>318321</v>
      </c>
    </row>
    <row r="22" spans="1:20" ht="12.75">
      <c r="A22" s="74"/>
      <c r="B22" s="78"/>
      <c r="C22" s="78"/>
      <c r="D22" s="89"/>
      <c r="F22" s="88"/>
      <c r="G22" s="88"/>
      <c r="H22" s="43"/>
      <c r="I22" s="43"/>
      <c r="J22" s="43"/>
      <c r="K22" s="43"/>
      <c r="L22" s="42"/>
      <c r="M22" s="43"/>
      <c r="N22" s="43"/>
      <c r="O22" s="43"/>
      <c r="P22" s="43"/>
      <c r="Q22" s="43"/>
      <c r="R22" s="43"/>
      <c r="S22" s="50" t="s">
        <v>683</v>
      </c>
      <c r="T22" s="62">
        <v>318323</v>
      </c>
    </row>
    <row r="23" spans="1:20" ht="12.75">
      <c r="A23" s="171" t="s">
        <v>4780</v>
      </c>
      <c r="B23" s="78"/>
      <c r="C23" s="78"/>
      <c r="D23" s="89"/>
      <c r="F23" s="88"/>
      <c r="G23" s="88"/>
      <c r="H23" s="179" t="str">
        <f>getPullReportDir_Local()</f>
        <v/>
      </c>
      <c r="I23" s="43"/>
      <c r="J23" s="43"/>
      <c r="K23" s="43"/>
      <c r="L23" s="42"/>
      <c r="M23" s="43"/>
      <c r="N23" s="43"/>
      <c r="O23" s="43"/>
      <c r="P23" s="43"/>
      <c r="Q23" s="43"/>
      <c r="R23" s="43"/>
      <c r="S23" s="50" t="s">
        <v>684</v>
      </c>
      <c r="T23" s="62">
        <v>318466</v>
      </c>
    </row>
    <row r="24" spans="1:20" ht="12.75">
      <c r="A24" s="74"/>
      <c r="B24" s="78"/>
      <c r="C24" s="78"/>
      <c r="D24" s="89"/>
      <c r="F24" s="88"/>
      <c r="G24" s="88"/>
      <c r="H24" s="179"/>
      <c r="I24" s="43"/>
      <c r="J24" s="43"/>
      <c r="K24" s="43"/>
      <c r="L24" s="42"/>
      <c r="M24" s="43"/>
      <c r="N24" s="43"/>
      <c r="O24" s="43"/>
      <c r="P24" s="43"/>
      <c r="Q24" s="43"/>
      <c r="R24" s="43"/>
      <c r="S24" s="50" t="s">
        <v>4785</v>
      </c>
      <c r="T24" s="62">
        <v>354277</v>
      </c>
    </row>
    <row r="25" spans="1:20" s="171" customFormat="1" ht="12.75">
      <c r="A25" s="171" t="s">
        <v>4781</v>
      </c>
      <c r="B25" s="172"/>
      <c r="C25" s="172"/>
      <c r="D25" s="173"/>
      <c r="F25" s="174"/>
      <c r="G25" s="174"/>
      <c r="H25" s="179" t="str">
        <f>getWorkbookPath_Local()</f>
        <v>M:\WWP CBR\WWP 2019-12 CBR\1.03 Working Capital</v>
      </c>
      <c r="I25" s="44"/>
      <c r="J25" s="44"/>
      <c r="K25" s="44"/>
      <c r="L25" s="175"/>
      <c r="M25" s="44"/>
      <c r="N25" s="44"/>
      <c r="O25" s="44"/>
      <c r="P25" s="44"/>
      <c r="Q25" s="44"/>
      <c r="R25" s="44"/>
      <c r="S25" s="50" t="s">
        <v>4786</v>
      </c>
      <c r="T25" s="62">
        <v>355866</v>
      </c>
    </row>
    <row r="26" spans="1:20" ht="12.75">
      <c r="A26" s="74"/>
      <c r="B26" s="78"/>
      <c r="C26" s="78"/>
      <c r="D26" s="89"/>
      <c r="F26" s="88"/>
      <c r="G26" s="88"/>
      <c r="H26" s="43"/>
      <c r="I26" s="43"/>
      <c r="J26" s="43"/>
      <c r="K26" s="43"/>
      <c r="L26" s="42"/>
      <c r="M26" s="43"/>
      <c r="N26" s="43"/>
      <c r="O26" s="43"/>
      <c r="P26" s="43"/>
      <c r="Q26" s="43"/>
      <c r="R26" s="43"/>
      <c r="S26" s="50" t="s">
        <v>4787</v>
      </c>
      <c r="T26" s="62">
        <v>356466</v>
      </c>
    </row>
    <row r="27" spans="1:20" ht="12.75">
      <c r="A27" s="74"/>
      <c r="B27" s="78"/>
      <c r="C27" s="78"/>
      <c r="D27" s="89"/>
      <c r="F27" s="88"/>
      <c r="G27" s="88"/>
      <c r="H27" s="43"/>
      <c r="I27" s="43"/>
      <c r="J27" s="43"/>
      <c r="K27" s="43"/>
      <c r="L27" s="42"/>
      <c r="M27" s="43"/>
      <c r="N27" s="43"/>
      <c r="O27" s="43"/>
      <c r="P27" s="43"/>
      <c r="Q27" s="43"/>
      <c r="R27" s="43"/>
      <c r="S27" s="60"/>
      <c r="T27" s="62"/>
    </row>
    <row r="28" spans="1:20" ht="12.75">
      <c r="A28" s="74"/>
      <c r="B28" s="78"/>
      <c r="C28" s="78"/>
      <c r="D28" s="89"/>
      <c r="F28" s="88"/>
      <c r="G28" s="88"/>
      <c r="H28" s="43"/>
      <c r="I28" s="43"/>
      <c r="J28" s="43"/>
      <c r="K28" s="43"/>
      <c r="L28" s="42"/>
      <c r="M28" s="43"/>
      <c r="N28" s="43"/>
      <c r="O28" s="43"/>
      <c r="P28" s="43"/>
      <c r="Q28" s="43"/>
      <c r="R28" s="43"/>
      <c r="S28" s="99" t="s">
        <v>662</v>
      </c>
      <c r="T28" s="176"/>
    </row>
    <row r="29" spans="1:20" ht="12.75">
      <c r="A29" s="74"/>
      <c r="B29" s="78"/>
      <c r="C29" s="78"/>
      <c r="D29" s="89"/>
      <c r="F29" s="88"/>
      <c r="G29" s="88"/>
      <c r="H29" s="43"/>
      <c r="I29" s="43"/>
      <c r="J29" s="43"/>
      <c r="K29" s="43"/>
      <c r="L29" s="42"/>
      <c r="M29" s="43"/>
      <c r="N29" s="43"/>
      <c r="O29" s="43"/>
      <c r="P29" s="43"/>
      <c r="Q29" s="43"/>
      <c r="R29" s="43"/>
      <c r="S29" s="60" t="s">
        <v>663</v>
      </c>
      <c r="T29" s="62">
        <v>9467</v>
      </c>
    </row>
    <row r="30" spans="1:20" ht="12.75">
      <c r="A30" s="74"/>
      <c r="B30" s="78"/>
      <c r="C30" s="78"/>
      <c r="D30" s="89"/>
      <c r="F30" s="88"/>
      <c r="G30" s="88"/>
      <c r="H30" s="43"/>
      <c r="I30" s="43"/>
      <c r="J30" s="43"/>
      <c r="K30" s="43"/>
      <c r="L30" s="42"/>
      <c r="M30" s="43"/>
      <c r="N30" s="43"/>
      <c r="O30" s="43"/>
      <c r="P30" s="43"/>
      <c r="Q30" s="43"/>
      <c r="R30" s="43"/>
      <c r="S30" s="60" t="s">
        <v>664</v>
      </c>
      <c r="T30" s="62">
        <v>9470</v>
      </c>
    </row>
    <row r="31" spans="1:20" ht="12.75">
      <c r="A31" s="74"/>
      <c r="B31" s="78"/>
      <c r="C31" s="78"/>
      <c r="D31" s="89"/>
      <c r="F31" s="88"/>
      <c r="G31" s="88"/>
      <c r="H31" s="43"/>
      <c r="I31" s="43"/>
      <c r="J31" s="43"/>
      <c r="K31" s="43"/>
      <c r="L31" s="42"/>
      <c r="M31" s="43"/>
      <c r="N31" s="43"/>
      <c r="O31" s="43"/>
      <c r="P31" s="43"/>
      <c r="Q31" s="43"/>
      <c r="R31" s="43"/>
      <c r="S31" s="50" t="s">
        <v>665</v>
      </c>
      <c r="T31" s="62">
        <v>9471</v>
      </c>
    </row>
    <row r="32" spans="1:20" ht="12.75">
      <c r="A32" s="74"/>
      <c r="B32" s="78"/>
      <c r="C32" s="78"/>
      <c r="D32" s="89"/>
      <c r="F32" s="88"/>
      <c r="G32" s="88"/>
      <c r="H32" s="43"/>
      <c r="I32" s="43"/>
      <c r="J32" s="43"/>
      <c r="K32" s="43"/>
      <c r="L32" s="42"/>
      <c r="M32" s="43"/>
      <c r="N32" s="43"/>
      <c r="O32" s="43"/>
      <c r="P32" s="43"/>
      <c r="Q32" s="43"/>
      <c r="R32" s="43"/>
      <c r="S32" s="50" t="s">
        <v>666</v>
      </c>
      <c r="T32" s="62">
        <v>9468</v>
      </c>
    </row>
    <row r="33" spans="1:20" ht="12.75">
      <c r="A33" s="74"/>
      <c r="B33" s="78"/>
      <c r="C33" s="78"/>
      <c r="D33" s="89"/>
      <c r="F33" s="88"/>
      <c r="G33" s="88"/>
      <c r="H33" s="43"/>
      <c r="I33" s="43"/>
      <c r="J33" s="43"/>
      <c r="K33" s="43"/>
      <c r="L33" s="42"/>
      <c r="M33" s="43"/>
      <c r="N33" s="43"/>
      <c r="O33" s="43"/>
      <c r="P33" s="43"/>
      <c r="Q33" s="43"/>
      <c r="R33" s="43"/>
      <c r="S33" s="50" t="s">
        <v>667</v>
      </c>
      <c r="T33" s="62">
        <v>9469</v>
      </c>
    </row>
    <row r="34" spans="1:20" ht="12.75">
      <c r="A34" s="74"/>
      <c r="B34" s="78"/>
      <c r="C34" s="78"/>
      <c r="D34" s="89"/>
      <c r="F34" s="88"/>
      <c r="G34" s="88"/>
      <c r="H34" s="43"/>
      <c r="I34" s="43"/>
      <c r="J34" s="43"/>
      <c r="K34" s="43"/>
      <c r="L34" s="42"/>
      <c r="M34" s="43"/>
      <c r="N34" s="43"/>
      <c r="O34" s="43"/>
      <c r="P34" s="43"/>
      <c r="Q34" s="43"/>
      <c r="R34" s="43"/>
      <c r="S34" s="60"/>
      <c r="T34" s="62"/>
    </row>
    <row r="35" spans="1:20" ht="12.75">
      <c r="A35" s="74"/>
      <c r="B35" s="78"/>
      <c r="C35" s="78"/>
      <c r="D35" s="89"/>
      <c r="E35" s="88"/>
      <c r="F35" s="74"/>
      <c r="G35" s="74"/>
      <c r="H35" s="43"/>
      <c r="I35" s="43"/>
      <c r="J35" s="43"/>
      <c r="K35" s="43"/>
      <c r="L35" s="42"/>
      <c r="M35" s="43"/>
      <c r="N35" s="43"/>
      <c r="O35" s="43"/>
      <c r="P35" s="43"/>
      <c r="Q35" s="43"/>
      <c r="R35" s="43"/>
      <c r="S35" s="99" t="s">
        <v>668</v>
      </c>
      <c r="T35" s="62"/>
    </row>
    <row r="36" spans="1:20" ht="12.75">
      <c r="A36" s="97"/>
      <c r="B36" s="78"/>
      <c r="C36" s="78"/>
      <c r="D36" s="88"/>
      <c r="E36" s="78"/>
      <c r="F36" s="74"/>
      <c r="G36" s="74"/>
      <c r="H36" s="98"/>
      <c r="I36" s="74"/>
      <c r="J36" s="43"/>
      <c r="K36" s="43"/>
      <c r="L36" s="42"/>
      <c r="M36" s="43"/>
      <c r="N36" s="43"/>
      <c r="O36" s="43"/>
      <c r="P36" s="43"/>
      <c r="Q36" s="43"/>
      <c r="R36" s="43"/>
      <c r="S36" s="62" t="s">
        <v>669</v>
      </c>
      <c r="T36" s="62">
        <v>9867</v>
      </c>
    </row>
    <row r="37" spans="1:20" ht="12.75">
      <c r="A37" s="97"/>
      <c r="B37" s="78"/>
      <c r="C37" s="78"/>
      <c r="D37" s="89"/>
      <c r="E37" s="78"/>
      <c r="F37" s="74"/>
      <c r="G37" s="74"/>
      <c r="H37" s="74"/>
      <c r="I37" s="74"/>
      <c r="J37" s="43"/>
      <c r="K37" s="74"/>
      <c r="L37" s="74"/>
      <c r="M37" s="43"/>
      <c r="N37" s="43"/>
      <c r="O37" s="43"/>
      <c r="P37" s="43"/>
      <c r="Q37" s="43"/>
      <c r="R37" s="43"/>
      <c r="S37" s="60" t="s">
        <v>670</v>
      </c>
      <c r="T37" s="62">
        <v>9868</v>
      </c>
    </row>
    <row r="38" spans="1:20" ht="12.75">
      <c r="A38" s="100"/>
      <c r="B38" s="100"/>
      <c r="C38" s="100"/>
      <c r="D38" s="101"/>
      <c r="E38" s="100"/>
      <c r="F38" s="102"/>
      <c r="G38" s="103"/>
      <c r="H38" s="104"/>
      <c r="I38" s="104"/>
      <c r="J38" s="104"/>
      <c r="K38" s="104"/>
      <c r="M38" s="43"/>
      <c r="N38" s="43"/>
      <c r="O38" s="43"/>
      <c r="P38" s="43"/>
      <c r="Q38" s="43"/>
      <c r="R38" s="43"/>
      <c r="S38" s="60" t="s">
        <v>671</v>
      </c>
      <c r="T38" s="62">
        <v>9869</v>
      </c>
    </row>
    <row r="39" spans="1:20" ht="12.75">
      <c r="A39" s="100"/>
      <c r="B39" s="100"/>
      <c r="C39" s="100"/>
      <c r="D39" s="101"/>
      <c r="E39" s="100"/>
      <c r="F39" s="102"/>
      <c r="G39" s="103"/>
      <c r="H39" s="104"/>
      <c r="I39" s="104"/>
      <c r="J39" s="104"/>
      <c r="K39" s="104"/>
      <c r="M39" s="43"/>
      <c r="N39" s="43"/>
      <c r="O39" s="43"/>
      <c r="P39" s="43"/>
      <c r="Q39" s="43"/>
      <c r="R39" s="43"/>
      <c r="S39" s="60"/>
      <c r="T39" s="62"/>
    </row>
    <row r="40" spans="1:20" ht="12.75">
      <c r="A40" s="100"/>
      <c r="B40" s="100"/>
      <c r="C40" s="100"/>
      <c r="D40" s="101"/>
      <c r="E40" s="100"/>
      <c r="F40" s="102"/>
      <c r="G40" s="103"/>
      <c r="H40" s="104"/>
      <c r="I40" s="104"/>
      <c r="J40" s="104"/>
      <c r="K40" s="104"/>
      <c r="M40" s="43"/>
      <c r="N40" s="43"/>
      <c r="O40" s="43"/>
      <c r="P40" s="43"/>
      <c r="Q40" s="43"/>
      <c r="R40" s="43"/>
      <c r="S40" s="99" t="s">
        <v>688</v>
      </c>
      <c r="T40" s="62"/>
    </row>
    <row r="41" spans="1:20" ht="12.75">
      <c r="A41" s="100"/>
      <c r="B41" s="100"/>
      <c r="C41" s="100"/>
      <c r="D41" s="101"/>
      <c r="E41" s="100"/>
      <c r="F41" s="102"/>
      <c r="G41" s="103"/>
      <c r="H41" s="104"/>
      <c r="I41" s="104"/>
      <c r="J41" s="104"/>
      <c r="K41" s="104"/>
      <c r="M41" s="43"/>
      <c r="N41" s="43"/>
      <c r="O41" s="43"/>
      <c r="P41" s="43"/>
      <c r="Q41" s="43"/>
      <c r="R41" s="43"/>
      <c r="S41" s="60" t="s">
        <v>689</v>
      </c>
      <c r="T41" s="62">
        <v>9067</v>
      </c>
    </row>
    <row r="42" spans="1:20" ht="12.75">
      <c r="A42" s="100"/>
      <c r="B42" s="100"/>
      <c r="C42" s="100"/>
      <c r="D42" s="101"/>
      <c r="E42" s="100"/>
      <c r="F42" s="102"/>
      <c r="G42" s="103"/>
      <c r="H42" s="104"/>
      <c r="I42" s="104"/>
      <c r="J42" s="104"/>
      <c r="K42" s="104"/>
      <c r="M42" s="43"/>
      <c r="N42" s="43"/>
      <c r="O42" s="43"/>
      <c r="P42" s="43"/>
      <c r="Q42" s="43"/>
      <c r="R42" s="43"/>
      <c r="S42" s="60" t="s">
        <v>690</v>
      </c>
      <c r="T42" s="62">
        <v>9071</v>
      </c>
    </row>
    <row r="43" spans="1:20" ht="12.75">
      <c r="A43" s="100"/>
      <c r="B43" s="100"/>
      <c r="C43" s="100"/>
      <c r="D43" s="101"/>
      <c r="E43" s="100"/>
      <c r="F43" s="102"/>
      <c r="G43" s="103"/>
      <c r="H43" s="104"/>
      <c r="I43" s="104"/>
      <c r="J43" s="104"/>
      <c r="K43" s="104"/>
      <c r="M43" s="43"/>
      <c r="N43" s="43"/>
      <c r="O43" s="43"/>
      <c r="P43" s="43"/>
      <c r="Q43" s="43"/>
      <c r="R43" s="43"/>
      <c r="S43" s="60" t="s">
        <v>687</v>
      </c>
      <c r="T43" s="62">
        <v>9084</v>
      </c>
    </row>
    <row r="44" spans="1:20" ht="12.75">
      <c r="A44" s="100"/>
      <c r="B44" s="100"/>
      <c r="C44" s="100"/>
      <c r="D44" s="101"/>
      <c r="E44" s="100"/>
      <c r="F44" s="102"/>
      <c r="G44" s="103"/>
      <c r="H44" s="104"/>
      <c r="I44" s="104"/>
      <c r="J44" s="104"/>
      <c r="K44" s="104"/>
      <c r="M44" s="43"/>
      <c r="N44" s="43"/>
      <c r="O44" s="43"/>
      <c r="P44" s="43"/>
      <c r="Q44" s="43"/>
      <c r="R44" s="43"/>
      <c r="S44" s="60" t="s">
        <v>692</v>
      </c>
      <c r="T44" s="62">
        <v>9101</v>
      </c>
    </row>
    <row r="45" spans="1:20" ht="12.75">
      <c r="A45" s="100"/>
      <c r="B45" s="100"/>
      <c r="C45" s="100"/>
      <c r="D45" s="101"/>
      <c r="E45" s="100"/>
      <c r="F45" s="102"/>
      <c r="G45" s="103"/>
      <c r="H45" s="104"/>
      <c r="I45" s="104"/>
      <c r="J45" s="104"/>
      <c r="K45" s="104"/>
      <c r="M45" s="43"/>
      <c r="N45" s="43"/>
      <c r="O45" s="43"/>
      <c r="P45" s="43"/>
      <c r="Q45" s="43"/>
      <c r="R45" s="43"/>
      <c r="S45" s="60" t="s">
        <v>693</v>
      </c>
      <c r="T45" s="62">
        <v>274066</v>
      </c>
    </row>
    <row r="46" spans="1:20" ht="12.75">
      <c r="A46" s="100"/>
      <c r="B46" s="100"/>
      <c r="C46" s="100"/>
      <c r="D46" s="101"/>
      <c r="E46" s="100"/>
      <c r="F46" s="102"/>
      <c r="G46" s="103"/>
      <c r="H46" s="104"/>
      <c r="I46" s="104"/>
      <c r="J46" s="104"/>
      <c r="K46" s="104"/>
      <c r="M46" s="43"/>
      <c r="N46" s="43"/>
      <c r="O46" s="43"/>
      <c r="P46" s="43"/>
      <c r="Q46" s="43"/>
      <c r="R46" s="43"/>
      <c r="S46" s="60" t="s">
        <v>694</v>
      </c>
      <c r="T46" s="62">
        <v>9074</v>
      </c>
    </row>
    <row r="47" spans="1:20" ht="12.75">
      <c r="A47" s="100"/>
      <c r="B47" s="100"/>
      <c r="C47" s="100"/>
      <c r="D47" s="101"/>
      <c r="E47" s="100"/>
      <c r="F47" s="102"/>
      <c r="G47" s="103"/>
      <c r="H47" s="104"/>
      <c r="I47" s="104"/>
      <c r="J47" s="104"/>
      <c r="K47" s="104"/>
      <c r="M47" s="43"/>
      <c r="N47" s="43"/>
      <c r="O47" s="43"/>
      <c r="P47" s="43"/>
      <c r="Q47" s="43"/>
      <c r="R47" s="43"/>
      <c r="S47" s="60" t="s">
        <v>591</v>
      </c>
      <c r="T47" s="62">
        <v>9087</v>
      </c>
    </row>
    <row r="48" spans="1:20" ht="12.75">
      <c r="A48" s="100"/>
      <c r="B48" s="100"/>
      <c r="C48" s="100"/>
      <c r="D48" s="101"/>
      <c r="E48" s="100"/>
      <c r="F48" s="102"/>
      <c r="G48" s="103"/>
      <c r="H48" s="104"/>
      <c r="I48" s="104"/>
      <c r="J48" s="104"/>
      <c r="K48" s="104"/>
      <c r="M48" s="43"/>
      <c r="N48" s="43"/>
      <c r="O48" s="43"/>
      <c r="P48" s="43"/>
      <c r="Q48" s="43"/>
      <c r="R48" s="43"/>
      <c r="S48" s="60" t="s">
        <v>695</v>
      </c>
      <c r="T48" s="62">
        <v>9094</v>
      </c>
    </row>
    <row r="49" spans="1:20" ht="12.75">
      <c r="A49" s="100"/>
      <c r="B49" s="100"/>
      <c r="C49" s="100"/>
      <c r="D49" s="101"/>
      <c r="E49" s="100"/>
      <c r="F49" s="102"/>
      <c r="G49" s="103"/>
      <c r="H49" s="104"/>
      <c r="I49" s="104"/>
      <c r="J49" s="104"/>
      <c r="K49" s="104"/>
      <c r="M49" s="43"/>
      <c r="N49" s="43"/>
      <c r="O49" s="43"/>
      <c r="P49" s="43"/>
      <c r="Q49" s="43"/>
      <c r="R49" s="43"/>
      <c r="S49" s="60" t="s">
        <v>696</v>
      </c>
      <c r="T49" s="62">
        <v>9096</v>
      </c>
    </row>
    <row r="50" spans="1:20" ht="12.75">
      <c r="A50" s="100"/>
      <c r="B50" s="100"/>
      <c r="C50" s="100"/>
      <c r="D50" s="101"/>
      <c r="E50" s="100"/>
      <c r="F50" s="102"/>
      <c r="G50" s="103"/>
      <c r="H50" s="104"/>
      <c r="I50" s="104"/>
      <c r="J50" s="104"/>
      <c r="K50" s="104"/>
      <c r="M50" s="43"/>
      <c r="N50" s="43"/>
      <c r="O50" s="43"/>
      <c r="P50" s="43"/>
      <c r="Q50" s="43"/>
      <c r="R50" s="43"/>
      <c r="S50" s="60" t="s">
        <v>590</v>
      </c>
      <c r="T50" s="62">
        <v>9103</v>
      </c>
    </row>
    <row r="51" spans="1:20" ht="12.75">
      <c r="A51" s="100"/>
      <c r="B51" s="100"/>
      <c r="C51" s="100"/>
      <c r="D51" s="101"/>
      <c r="E51" s="100"/>
      <c r="F51" s="102"/>
      <c r="G51" s="103"/>
      <c r="H51" s="104"/>
      <c r="I51" s="104"/>
      <c r="J51" s="104"/>
      <c r="K51" s="104"/>
      <c r="M51" s="43"/>
      <c r="N51" s="43"/>
      <c r="O51" s="43"/>
      <c r="P51" s="43"/>
      <c r="Q51" s="43"/>
      <c r="R51" s="43"/>
      <c r="S51" s="60" t="s">
        <v>697</v>
      </c>
      <c r="T51" s="62">
        <v>9069</v>
      </c>
    </row>
    <row r="52" spans="1:20" ht="12.75">
      <c r="A52" s="100"/>
      <c r="B52" s="100"/>
      <c r="C52" s="100"/>
      <c r="D52" s="101"/>
      <c r="E52" s="100"/>
      <c r="F52" s="102"/>
      <c r="G52" s="103"/>
      <c r="H52" s="104"/>
      <c r="I52" s="104"/>
      <c r="J52" s="104"/>
      <c r="K52" s="104"/>
      <c r="M52" s="43"/>
      <c r="N52" s="43"/>
      <c r="O52" s="43"/>
      <c r="P52" s="43"/>
      <c r="Q52" s="43"/>
      <c r="R52" s="43"/>
      <c r="S52" s="60" t="s">
        <v>698</v>
      </c>
      <c r="T52" s="62">
        <v>9078</v>
      </c>
    </row>
    <row r="53" spans="1:20" ht="12.75">
      <c r="A53" s="100"/>
      <c r="B53" s="100"/>
      <c r="C53" s="100"/>
      <c r="D53" s="101"/>
      <c r="E53" s="100"/>
      <c r="F53" s="102"/>
      <c r="G53" s="103"/>
      <c r="H53" s="104"/>
      <c r="I53" s="104"/>
      <c r="J53" s="104"/>
      <c r="K53" s="104"/>
      <c r="M53" s="43"/>
      <c r="N53" s="43"/>
      <c r="O53" s="43"/>
      <c r="P53" s="43"/>
      <c r="Q53" s="43"/>
      <c r="R53" s="43"/>
      <c r="S53" s="60" t="s">
        <v>699</v>
      </c>
      <c r="T53" s="62">
        <v>9081</v>
      </c>
    </row>
    <row r="54" spans="1:20" ht="12.75">
      <c r="A54" s="100"/>
      <c r="B54" s="100"/>
      <c r="C54" s="100"/>
      <c r="D54" s="101"/>
      <c r="E54" s="100"/>
      <c r="F54" s="102"/>
      <c r="G54" s="103"/>
      <c r="H54" s="104"/>
      <c r="I54" s="104"/>
      <c r="J54" s="104"/>
      <c r="K54" s="104"/>
      <c r="M54" s="43"/>
      <c r="N54" s="43"/>
      <c r="O54" s="43"/>
      <c r="P54" s="43"/>
      <c r="Q54" s="43"/>
      <c r="R54" s="43"/>
      <c r="S54" s="60" t="s">
        <v>700</v>
      </c>
      <c r="T54" s="62">
        <v>195466</v>
      </c>
    </row>
    <row r="55" spans="1:20" ht="12.75">
      <c r="A55" s="100"/>
      <c r="B55" s="100"/>
      <c r="C55" s="100"/>
      <c r="D55" s="101"/>
      <c r="E55" s="100"/>
      <c r="F55" s="102"/>
      <c r="G55" s="103"/>
      <c r="H55" s="104"/>
      <c r="I55" s="104"/>
      <c r="J55" s="104"/>
      <c r="K55" s="104"/>
      <c r="M55" s="43"/>
      <c r="N55" s="43"/>
      <c r="O55" s="43"/>
      <c r="P55" s="43"/>
      <c r="Q55" s="43"/>
      <c r="R55" s="43"/>
      <c r="S55" s="60" t="s">
        <v>593</v>
      </c>
      <c r="T55" s="62">
        <v>9091</v>
      </c>
    </row>
    <row r="56" spans="1:20" ht="12.75">
      <c r="A56" s="100"/>
      <c r="B56" s="100"/>
      <c r="C56" s="100"/>
      <c r="D56" s="101"/>
      <c r="E56" s="100"/>
      <c r="F56" s="102"/>
      <c r="G56" s="103"/>
      <c r="H56" s="104"/>
      <c r="I56" s="104"/>
      <c r="J56" s="104"/>
      <c r="K56" s="104"/>
      <c r="M56" s="43"/>
      <c r="N56" s="43"/>
      <c r="O56" s="43"/>
      <c r="R56" s="43"/>
      <c r="S56" s="60" t="s">
        <v>594</v>
      </c>
      <c r="T56" s="62">
        <v>9097</v>
      </c>
    </row>
    <row r="57" spans="1:20" ht="12.75">
      <c r="A57" s="100"/>
      <c r="B57" s="100"/>
      <c r="C57" s="100"/>
      <c r="D57" s="101"/>
      <c r="E57" s="100"/>
      <c r="F57" s="102"/>
      <c r="G57" s="103"/>
      <c r="H57" s="104"/>
      <c r="I57" s="104"/>
      <c r="J57" s="104"/>
      <c r="K57" s="104"/>
      <c r="M57" s="43"/>
      <c r="N57" s="43"/>
      <c r="O57" s="43"/>
      <c r="R57" s="43"/>
      <c r="S57" s="60" t="s">
        <v>592</v>
      </c>
      <c r="T57" s="62">
        <v>9105</v>
      </c>
    </row>
    <row r="58" spans="1:20" ht="12.75">
      <c r="A58" s="100"/>
      <c r="B58" s="100"/>
      <c r="C58" s="100"/>
      <c r="D58" s="101"/>
      <c r="E58" s="100"/>
      <c r="F58" s="102"/>
      <c r="G58" s="103"/>
      <c r="H58" s="104"/>
      <c r="I58" s="104"/>
      <c r="J58" s="104"/>
      <c r="K58" s="104"/>
      <c r="M58" s="43"/>
      <c r="N58" s="43"/>
      <c r="O58" s="43"/>
      <c r="R58" s="43"/>
      <c r="S58" s="60" t="s">
        <v>691</v>
      </c>
      <c r="T58" s="62">
        <v>9110</v>
      </c>
    </row>
    <row r="59" spans="19:20" ht="12.75">
      <c r="S59" s="60"/>
      <c r="T59" s="62"/>
    </row>
    <row r="60" spans="19:20" ht="12.75">
      <c r="S60" s="99" t="s">
        <v>763</v>
      </c>
      <c r="T60" s="62">
        <v>22267</v>
      </c>
    </row>
    <row r="61" spans="19:20" ht="12.75">
      <c r="S61" s="60"/>
      <c r="T61" s="62"/>
    </row>
    <row r="62" spans="19:20" ht="12.75">
      <c r="S62" s="99" t="s">
        <v>701</v>
      </c>
      <c r="T62" s="62">
        <v>11316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F37"/>
  <sheetViews>
    <sheetView zoomScaleSheetLayoutView="85" workbookViewId="0" topLeftCell="A1">
      <pane xSplit="10" ySplit="5" topLeftCell="K6" activePane="bottomRight" state="frozen"/>
      <selection pane="topLeft" activeCell="D99" sqref="D99"/>
      <selection pane="topRight" activeCell="D99" sqref="D99"/>
      <selection pane="bottomLeft" activeCell="D99" sqref="D99"/>
      <selection pane="bottomRight" activeCell="A14" sqref="A14:XFD34"/>
    </sheetView>
  </sheetViews>
  <sheetFormatPr defaultColWidth="9.140625" defaultRowHeight="12.75"/>
  <cols>
    <col min="1" max="1" width="10.421875" style="106" customWidth="1"/>
    <col min="2" max="2" width="9.421875" style="106" customWidth="1"/>
    <col min="3" max="3" width="9.28125" style="106" customWidth="1"/>
    <col min="4" max="4" width="8.140625" style="106" customWidth="1"/>
    <col min="5" max="5" width="8.00390625" style="106" customWidth="1"/>
    <col min="6" max="6" width="17.28125" style="112" customWidth="1"/>
    <col min="7" max="7" width="19.421875" style="35" customWidth="1"/>
    <col min="8" max="8" width="26.7109375" style="36" customWidth="1"/>
    <col min="9" max="9" width="17.8515625" style="0" customWidth="1"/>
    <col min="10" max="10" width="1.1484375" style="3" customWidth="1"/>
    <col min="11" max="11" width="52.00390625" style="36" customWidth="1"/>
    <col min="13" max="13" width="10.7109375" style="0" customWidth="1"/>
    <col min="14" max="14" width="9.7109375" style="0" customWidth="1"/>
    <col min="15" max="15" width="1.1484375" style="0" customWidth="1"/>
    <col min="16" max="20" width="8.7109375" style="0" customWidth="1"/>
    <col min="21" max="21" width="0.85546875" style="0" customWidth="1"/>
    <col min="22" max="26" width="8.57421875" style="0" customWidth="1"/>
    <col min="27" max="27" width="1.57421875" style="0" customWidth="1"/>
    <col min="28" max="31" width="14.140625" style="3" customWidth="1"/>
    <col min="32" max="32" width="14.140625" style="37" customWidth="1"/>
  </cols>
  <sheetData>
    <row r="1" spans="6:32" ht="12.75">
      <c r="F1" s="142" t="s">
        <v>4729</v>
      </c>
      <c r="U1" s="128"/>
      <c r="V1" s="128"/>
      <c r="W1" s="128"/>
      <c r="X1" s="128"/>
      <c r="Y1" s="128"/>
      <c r="Z1" s="128"/>
      <c r="AA1" s="128"/>
      <c r="AB1" s="129"/>
      <c r="AC1" s="129"/>
      <c r="AD1" s="129"/>
      <c r="AE1" s="129"/>
      <c r="AF1" s="130"/>
    </row>
    <row r="2" spans="6:32" ht="12.75">
      <c r="F2" s="142" t="s">
        <v>4722</v>
      </c>
      <c r="U2" s="128"/>
      <c r="V2" s="128"/>
      <c r="W2" s="128"/>
      <c r="X2" s="128"/>
      <c r="Y2" s="128"/>
      <c r="Z2" s="128"/>
      <c r="AA2" s="128"/>
      <c r="AB2" s="129"/>
      <c r="AC2" s="129"/>
      <c r="AD2" s="129"/>
      <c r="AE2" s="129"/>
      <c r="AF2" s="130"/>
    </row>
    <row r="3" spans="6:32" ht="12.75">
      <c r="F3" s="142" t="str">
        <f>"For the Twelve Month Period Ending "&amp;Data!H8</f>
        <v>For the Twelve Month Period Ending December 31, 2019</v>
      </c>
      <c r="U3" s="128"/>
      <c r="V3" s="128"/>
      <c r="W3" s="128"/>
      <c r="X3" s="128"/>
      <c r="Y3" s="128"/>
      <c r="Z3" s="128"/>
      <c r="AA3" s="128"/>
      <c r="AB3" s="129"/>
      <c r="AC3" s="129"/>
      <c r="AD3" s="129"/>
      <c r="AE3" s="129"/>
      <c r="AF3" s="130"/>
    </row>
    <row r="4" spans="1:32" ht="12.75">
      <c r="A4" s="106" t="s">
        <v>4788</v>
      </c>
      <c r="F4" s="145" t="str">
        <f>Data!H5</f>
        <v>Average of Monthly Averages Basis</v>
      </c>
      <c r="U4" s="128"/>
      <c r="V4" s="128"/>
      <c r="W4" s="128"/>
      <c r="X4" s="128"/>
      <c r="Y4" s="128"/>
      <c r="Z4" s="128"/>
      <c r="AA4" s="128"/>
      <c r="AB4" s="129"/>
      <c r="AC4" s="129"/>
      <c r="AD4" s="129"/>
      <c r="AE4" s="129"/>
      <c r="AF4" s="130"/>
    </row>
    <row r="5" spans="1:32" ht="12.75">
      <c r="A5" s="125" t="s">
        <v>686</v>
      </c>
      <c r="K5" s="36" t="s">
        <v>4725</v>
      </c>
      <c r="U5" s="128"/>
      <c r="V5" s="128"/>
      <c r="W5" s="128"/>
      <c r="X5" s="128"/>
      <c r="Y5" s="128"/>
      <c r="Z5" s="128"/>
      <c r="AA5" s="128"/>
      <c r="AB5" s="129"/>
      <c r="AC5" s="129"/>
      <c r="AD5" s="129"/>
      <c r="AE5" s="129"/>
      <c r="AF5" s="130"/>
    </row>
    <row r="6" spans="6:32" ht="12.75">
      <c r="F6" s="17" t="s">
        <v>4723</v>
      </c>
      <c r="I6" s="183">
        <f>ISWC!E102</f>
        <v>9643579.594496097</v>
      </c>
      <c r="K6" s="36" t="str">
        <f>IF(ABS(I6+I7)&lt;5,"OK","***Non-Operating Working Capital amounts are not comparable***")</f>
        <v>OK</v>
      </c>
      <c r="U6" s="128"/>
      <c r="V6" s="128"/>
      <c r="W6" s="128"/>
      <c r="X6" s="128"/>
      <c r="Y6" s="128"/>
      <c r="Z6" s="128"/>
      <c r="AA6" s="128"/>
      <c r="AB6" s="129"/>
      <c r="AC6" s="129"/>
      <c r="AD6" s="129"/>
      <c r="AE6" s="129"/>
      <c r="AF6" s="130"/>
    </row>
    <row r="7" spans="6:32" ht="12.75">
      <c r="F7" s="17" t="s">
        <v>4724</v>
      </c>
      <c r="I7" s="183">
        <f>Allocation!L54</f>
        <v>-9643579.594496101</v>
      </c>
      <c r="K7" s="36" t="str">
        <f>IF(ABS(I6+I7)&lt;5,"OK","***Non-Operating Working Capital amounts are not comparable***")</f>
        <v>OK</v>
      </c>
      <c r="U7" s="128"/>
      <c r="V7" s="128"/>
      <c r="W7" s="128"/>
      <c r="X7" s="128"/>
      <c r="Y7" s="128"/>
      <c r="Z7" s="128"/>
      <c r="AA7" s="128"/>
      <c r="AB7" s="129"/>
      <c r="AC7" s="129"/>
      <c r="AD7" s="129"/>
      <c r="AE7" s="129"/>
      <c r="AF7" s="130"/>
    </row>
    <row r="8" spans="6:32" ht="12.75">
      <c r="F8" s="17"/>
      <c r="I8" s="183"/>
      <c r="U8" s="128"/>
      <c r="V8" s="128"/>
      <c r="W8" s="128"/>
      <c r="X8" s="128"/>
      <c r="Y8" s="128"/>
      <c r="Z8" s="128"/>
      <c r="AA8" s="128"/>
      <c r="AB8" s="129"/>
      <c r="AC8" s="129"/>
      <c r="AD8" s="129"/>
      <c r="AE8" s="129"/>
      <c r="AF8" s="130"/>
    </row>
    <row r="9" spans="6:32" ht="12.75">
      <c r="F9" s="17" t="s">
        <v>4726</v>
      </c>
      <c r="I9" s="183">
        <f>ISWC!E77</f>
        <v>86722838.08000088</v>
      </c>
      <c r="K9" s="36" t="str">
        <f>IF(ABS(I9-I10)&lt;5,"OK","***Investor Supplied Working Capital amounts are not comparable***")</f>
        <v>OK</v>
      </c>
      <c r="U9" s="128"/>
      <c r="V9" s="128"/>
      <c r="W9" s="128"/>
      <c r="X9" s="128"/>
      <c r="Y9" s="128"/>
      <c r="Z9" s="128"/>
      <c r="AA9" s="128"/>
      <c r="AB9" s="129"/>
      <c r="AC9" s="129"/>
      <c r="AD9" s="129"/>
      <c r="AE9" s="129"/>
      <c r="AF9" s="130"/>
    </row>
    <row r="10" spans="6:32" ht="12.75">
      <c r="F10" s="17" t="s">
        <v>4727</v>
      </c>
      <c r="I10" s="183">
        <f>Summary!H295</f>
        <v>86722838.12999994</v>
      </c>
      <c r="K10" s="36" t="str">
        <f>IF(ABS(I9-I10)&lt;5,"OK","***Investor Supplied Working Capital amounts are not comparable***")</f>
        <v>OK</v>
      </c>
      <c r="U10" s="128"/>
      <c r="V10" s="128"/>
      <c r="W10" s="128"/>
      <c r="X10" s="128"/>
      <c r="Y10" s="128"/>
      <c r="Z10" s="128"/>
      <c r="AA10" s="128"/>
      <c r="AB10" s="129"/>
      <c r="AC10" s="129"/>
      <c r="AD10" s="129"/>
      <c r="AE10" s="129"/>
      <c r="AF10" s="130"/>
    </row>
    <row r="11" spans="6:32" ht="12.75">
      <c r="F11" s="17"/>
      <c r="I11" s="183"/>
      <c r="U11" s="128"/>
      <c r="V11" s="128"/>
      <c r="W11" s="128"/>
      <c r="X11" s="128"/>
      <c r="Y11" s="128"/>
      <c r="Z11" s="128"/>
      <c r="AA11" s="128"/>
      <c r="AB11" s="129"/>
      <c r="AC11" s="129"/>
      <c r="AD11" s="129"/>
      <c r="AE11" s="129"/>
      <c r="AF11" s="130"/>
    </row>
    <row r="12" spans="6:32" ht="12.75">
      <c r="F12" s="17" t="s">
        <v>4728</v>
      </c>
      <c r="I12" s="184">
        <f>Summary!L297</f>
        <v>0</v>
      </c>
      <c r="K12" s="36" t="str">
        <f>IF(I12=0,"OK","***Review Errors in Summary Worksheet***")</f>
        <v>OK</v>
      </c>
      <c r="U12" s="128"/>
      <c r="V12" s="128"/>
      <c r="W12" s="128"/>
      <c r="X12" s="128"/>
      <c r="Y12" s="128"/>
      <c r="Z12" s="128"/>
      <c r="AA12" s="128"/>
      <c r="AB12" s="129"/>
      <c r="AC12" s="129"/>
      <c r="AD12" s="129"/>
      <c r="AE12" s="129"/>
      <c r="AF12" s="130"/>
    </row>
    <row r="13" spans="6:32" ht="15">
      <c r="F13" s="17"/>
      <c r="I13" s="183"/>
      <c r="U13" s="132"/>
      <c r="V13" s="132"/>
      <c r="W13" s="132"/>
      <c r="X13" s="132"/>
      <c r="Y13" s="132"/>
      <c r="Z13" s="132"/>
      <c r="AA13" s="128"/>
      <c r="AB13" s="133"/>
      <c r="AC13" s="133"/>
      <c r="AD13" s="133"/>
      <c r="AE13" s="133"/>
      <c r="AF13" s="133"/>
    </row>
    <row r="14" spans="6:32" ht="12.75">
      <c r="F14" s="113"/>
      <c r="H14" s="139"/>
      <c r="U14" s="136"/>
      <c r="V14" s="136"/>
      <c r="W14" s="136"/>
      <c r="X14" s="136"/>
      <c r="Y14" s="136"/>
      <c r="Z14" s="136"/>
      <c r="AA14" s="137"/>
      <c r="AB14" s="146"/>
      <c r="AC14" s="146"/>
      <c r="AD14" s="146"/>
      <c r="AE14" s="146"/>
      <c r="AF14" s="146"/>
    </row>
    <row r="15" spans="8:32" ht="12.75">
      <c r="H15" s="139"/>
      <c r="U15" s="136"/>
      <c r="V15" s="136"/>
      <c r="W15" s="136"/>
      <c r="X15" s="136"/>
      <c r="Y15" s="136"/>
      <c r="Z15" s="136"/>
      <c r="AA15" s="137"/>
      <c r="AB15" s="138"/>
      <c r="AC15" s="138"/>
      <c r="AD15" s="138"/>
      <c r="AE15" s="138"/>
      <c r="AF15" s="138"/>
    </row>
    <row r="16" spans="8:32" ht="12.75">
      <c r="H16" s="181"/>
      <c r="U16" s="136"/>
      <c r="V16" s="136"/>
      <c r="W16" s="136"/>
      <c r="X16" s="136"/>
      <c r="Y16" s="136"/>
      <c r="Z16" s="136"/>
      <c r="AA16" s="137"/>
      <c r="AB16" s="138"/>
      <c r="AC16" s="138"/>
      <c r="AD16" s="138"/>
      <c r="AE16" s="138"/>
      <c r="AF16" s="138"/>
    </row>
    <row r="17" spans="8:32" ht="12.75">
      <c r="H17" s="181"/>
      <c r="U17" s="136"/>
      <c r="V17" s="136"/>
      <c r="W17" s="136"/>
      <c r="X17" s="136"/>
      <c r="Y17" s="136"/>
      <c r="Z17" s="136"/>
      <c r="AA17" s="137"/>
      <c r="AB17" s="138"/>
      <c r="AC17" s="138"/>
      <c r="AD17" s="138"/>
      <c r="AE17" s="138"/>
      <c r="AF17" s="138"/>
    </row>
    <row r="18" spans="8:32" ht="12.75">
      <c r="H18" s="181"/>
      <c r="U18" s="136"/>
      <c r="V18" s="136"/>
      <c r="W18" s="136"/>
      <c r="X18" s="136"/>
      <c r="Y18" s="136"/>
      <c r="Z18" s="136"/>
      <c r="AA18" s="137"/>
      <c r="AB18" s="138"/>
      <c r="AC18" s="138"/>
      <c r="AD18" s="138"/>
      <c r="AE18" s="138"/>
      <c r="AF18" s="138"/>
    </row>
    <row r="19" spans="8:32" ht="12.75">
      <c r="H19" s="181"/>
      <c r="U19" s="136"/>
      <c r="V19" s="136"/>
      <c r="W19" s="136"/>
      <c r="X19" s="136"/>
      <c r="Y19" s="136"/>
      <c r="Z19" s="136"/>
      <c r="AA19" s="137"/>
      <c r="AB19" s="138"/>
      <c r="AC19" s="138"/>
      <c r="AD19" s="138"/>
      <c r="AE19" s="138"/>
      <c r="AF19" s="138"/>
    </row>
    <row r="20" spans="8:32" ht="12.75">
      <c r="H20" s="181"/>
      <c r="U20" s="136"/>
      <c r="V20" s="136"/>
      <c r="W20" s="136"/>
      <c r="X20" s="136"/>
      <c r="Y20" s="136"/>
      <c r="Z20" s="136"/>
      <c r="AA20" s="137"/>
      <c r="AB20" s="138"/>
      <c r="AC20" s="138"/>
      <c r="AD20" s="138"/>
      <c r="AE20" s="138"/>
      <c r="AF20" s="138"/>
    </row>
    <row r="21" spans="8:32" ht="12.75">
      <c r="H21" s="181"/>
      <c r="U21" s="136"/>
      <c r="V21" s="136"/>
      <c r="W21" s="136"/>
      <c r="X21" s="136"/>
      <c r="Y21" s="136"/>
      <c r="Z21" s="136"/>
      <c r="AA21" s="137"/>
      <c r="AB21" s="138"/>
      <c r="AC21" s="138"/>
      <c r="AD21" s="138"/>
      <c r="AE21" s="138"/>
      <c r="AF21" s="138"/>
    </row>
    <row r="22" spans="8:32" ht="12.75">
      <c r="H22" s="181"/>
      <c r="U22" s="136"/>
      <c r="V22" s="136"/>
      <c r="W22" s="136"/>
      <c r="X22" s="136"/>
      <c r="Y22" s="136"/>
      <c r="Z22" s="136"/>
      <c r="AA22" s="137"/>
      <c r="AB22" s="138"/>
      <c r="AC22" s="138"/>
      <c r="AD22" s="138"/>
      <c r="AE22" s="138"/>
      <c r="AF22" s="138"/>
    </row>
    <row r="23" spans="8:32" ht="12.75">
      <c r="H23" s="181"/>
      <c r="U23" s="136"/>
      <c r="V23" s="136"/>
      <c r="W23" s="136"/>
      <c r="X23" s="136"/>
      <c r="Y23" s="136"/>
      <c r="Z23" s="136"/>
      <c r="AA23" s="137"/>
      <c r="AB23" s="138"/>
      <c r="AC23" s="138"/>
      <c r="AD23" s="138"/>
      <c r="AE23" s="138"/>
      <c r="AF23" s="138"/>
    </row>
    <row r="24" spans="8:32" ht="12.75">
      <c r="H24" s="181"/>
      <c r="U24" s="136"/>
      <c r="V24" s="136"/>
      <c r="W24" s="136"/>
      <c r="X24" s="136"/>
      <c r="Y24" s="136"/>
      <c r="Z24" s="136"/>
      <c r="AA24" s="137"/>
      <c r="AB24" s="138"/>
      <c r="AC24" s="138"/>
      <c r="AD24" s="138"/>
      <c r="AE24" s="138"/>
      <c r="AF24" s="138"/>
    </row>
    <row r="25" spans="8:32" ht="12.75">
      <c r="H25" s="181"/>
      <c r="U25" s="136"/>
      <c r="V25" s="136"/>
      <c r="W25" s="136"/>
      <c r="X25" s="136"/>
      <c r="Y25" s="136"/>
      <c r="Z25" s="136"/>
      <c r="AA25" s="137"/>
      <c r="AB25" s="138"/>
      <c r="AC25" s="138"/>
      <c r="AD25" s="138"/>
      <c r="AE25" s="138"/>
      <c r="AF25" s="138"/>
    </row>
    <row r="26" spans="1:32" ht="12.75">
      <c r="A26" s="107"/>
      <c r="H26" s="181"/>
      <c r="U26" s="136"/>
      <c r="V26" s="136"/>
      <c r="W26" s="136"/>
      <c r="X26" s="136"/>
      <c r="Y26" s="136"/>
      <c r="Z26" s="136"/>
      <c r="AA26" s="137"/>
      <c r="AB26" s="138"/>
      <c r="AC26" s="138"/>
      <c r="AD26" s="138"/>
      <c r="AE26" s="138"/>
      <c r="AF26" s="138"/>
    </row>
    <row r="27" spans="1:32" ht="12.75">
      <c r="A27" s="107"/>
      <c r="H27" s="181"/>
      <c r="U27" s="136"/>
      <c r="V27" s="136"/>
      <c r="W27" s="136"/>
      <c r="X27" s="136"/>
      <c r="Y27" s="136"/>
      <c r="Z27" s="136"/>
      <c r="AA27" s="137"/>
      <c r="AB27" s="138"/>
      <c r="AC27" s="138"/>
      <c r="AD27" s="138"/>
      <c r="AE27" s="138"/>
      <c r="AF27" s="138"/>
    </row>
    <row r="28" spans="2:32" ht="12.75">
      <c r="B28" s="107"/>
      <c r="C28" s="107"/>
      <c r="D28" s="107"/>
      <c r="E28" s="107"/>
      <c r="F28" s="113"/>
      <c r="H28" s="139"/>
      <c r="U28" s="136"/>
      <c r="V28" s="136"/>
      <c r="W28" s="136"/>
      <c r="X28" s="136"/>
      <c r="Y28" s="136"/>
      <c r="Z28" s="136"/>
      <c r="AA28" s="137"/>
      <c r="AB28" s="146"/>
      <c r="AC28" s="146"/>
      <c r="AD28" s="146"/>
      <c r="AE28" s="146"/>
      <c r="AF28" s="146"/>
    </row>
    <row r="29" spans="2:32" ht="12.75">
      <c r="B29" s="107"/>
      <c r="C29" s="107"/>
      <c r="D29" s="107"/>
      <c r="E29" s="107"/>
      <c r="H29" s="139"/>
      <c r="U29" s="136"/>
      <c r="V29" s="136"/>
      <c r="W29" s="136"/>
      <c r="X29" s="136"/>
      <c r="Y29" s="136"/>
      <c r="Z29" s="136"/>
      <c r="AA29" s="137"/>
      <c r="AB29" s="138"/>
      <c r="AC29" s="138"/>
      <c r="AD29" s="138"/>
      <c r="AE29" s="138"/>
      <c r="AF29" s="138"/>
    </row>
    <row r="30" spans="8:32" ht="12.75">
      <c r="H30" s="181"/>
      <c r="U30" s="136"/>
      <c r="V30" s="136"/>
      <c r="W30" s="136"/>
      <c r="X30" s="136"/>
      <c r="Y30" s="136"/>
      <c r="Z30" s="136"/>
      <c r="AA30" s="137"/>
      <c r="AB30" s="138"/>
      <c r="AC30" s="138"/>
      <c r="AD30" s="138"/>
      <c r="AE30" s="138"/>
      <c r="AF30" s="138"/>
    </row>
    <row r="31" spans="2:32" ht="12.75">
      <c r="B31" s="108"/>
      <c r="C31" s="108"/>
      <c r="D31" s="108"/>
      <c r="E31" s="108"/>
      <c r="H31" s="181"/>
      <c r="U31" s="136"/>
      <c r="V31" s="136"/>
      <c r="W31" s="136"/>
      <c r="X31" s="136"/>
      <c r="Y31" s="136"/>
      <c r="Z31" s="136"/>
      <c r="AA31" s="137"/>
      <c r="AB31" s="138"/>
      <c r="AC31" s="138"/>
      <c r="AD31" s="138"/>
      <c r="AE31" s="138"/>
      <c r="AF31" s="138"/>
    </row>
    <row r="32" spans="8:32" ht="12.75">
      <c r="H32" s="181"/>
      <c r="U32" s="136"/>
      <c r="V32" s="136"/>
      <c r="W32" s="136"/>
      <c r="X32" s="136"/>
      <c r="Y32" s="136"/>
      <c r="Z32" s="136"/>
      <c r="AA32" s="137"/>
      <c r="AB32" s="138"/>
      <c r="AC32" s="138"/>
      <c r="AD32" s="138"/>
      <c r="AE32" s="138"/>
      <c r="AF32" s="138"/>
    </row>
    <row r="33" spans="1:32" ht="12.75">
      <c r="A33" s="108"/>
      <c r="H33" s="181"/>
      <c r="U33" s="136"/>
      <c r="V33" s="136"/>
      <c r="W33" s="136"/>
      <c r="X33" s="136"/>
      <c r="Y33" s="136"/>
      <c r="Z33" s="136"/>
      <c r="AA33" s="137"/>
      <c r="AB33" s="138"/>
      <c r="AC33" s="138"/>
      <c r="AD33" s="138"/>
      <c r="AE33" s="138"/>
      <c r="AF33" s="138"/>
    </row>
    <row r="34" spans="8:32" ht="12.75">
      <c r="H34" s="181"/>
      <c r="U34" s="136"/>
      <c r="V34" s="136"/>
      <c r="W34" s="136"/>
      <c r="X34" s="136"/>
      <c r="Y34" s="136"/>
      <c r="Z34" s="136"/>
      <c r="AA34" s="137"/>
      <c r="AB34" s="138"/>
      <c r="AC34" s="138"/>
      <c r="AD34" s="138"/>
      <c r="AE34" s="138"/>
      <c r="AF34" s="138"/>
    </row>
    <row r="35" spans="8:32" ht="12.75">
      <c r="H35" s="181"/>
      <c r="U35" s="136"/>
      <c r="V35" s="136"/>
      <c r="W35" s="136"/>
      <c r="X35" s="136"/>
      <c r="Y35" s="136"/>
      <c r="Z35" s="136"/>
      <c r="AA35" s="137"/>
      <c r="AB35" s="138"/>
      <c r="AC35" s="138"/>
      <c r="AD35" s="138"/>
      <c r="AE35" s="138"/>
      <c r="AF35" s="138"/>
    </row>
    <row r="36" spans="8:32" ht="12.75">
      <c r="H36" s="181"/>
      <c r="U36" s="136"/>
      <c r="V36" s="136"/>
      <c r="W36" s="136"/>
      <c r="X36" s="136"/>
      <c r="Y36" s="136"/>
      <c r="Z36" s="136"/>
      <c r="AA36" s="137"/>
      <c r="AB36" s="147"/>
      <c r="AC36" s="147"/>
      <c r="AD36" s="147"/>
      <c r="AE36" s="147"/>
      <c r="AF36" s="147"/>
    </row>
    <row r="37" ht="12.75">
      <c r="A37" s="107"/>
    </row>
  </sheetData>
  <printOptions/>
  <pageMargins left="0" right="0" top="0.75" bottom="0.75" header="0.4" footer="0.4"/>
  <pageSetup fitToWidth="2" horizontalDpi="600" verticalDpi="600" orientation="landscape" scale="68" r:id="rId1"/>
  <headerFooter scaleWithDoc="0">
    <oddFooter>&amp;L&amp;A&amp;RPage &amp;P of &amp;N
&amp;D  &amp;T</oddFooter>
  </headerFooter>
  <colBreaks count="1" manualBreakCount="1">
    <brk id="21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03"/>
  <sheetViews>
    <sheetView workbookViewId="0" topLeftCell="A43">
      <selection activeCell="F9" sqref="F9"/>
    </sheetView>
  </sheetViews>
  <sheetFormatPr defaultColWidth="9.140625" defaultRowHeight="12.75"/>
  <cols>
    <col min="1" max="1" width="10.421875" style="106" customWidth="1"/>
    <col min="2" max="2" width="8.57421875" style="10" customWidth="1"/>
    <col min="3" max="3" width="51.140625" style="11" customWidth="1"/>
    <col min="4" max="4" width="11.57421875" style="11" customWidth="1"/>
    <col min="5" max="5" width="17.00390625" style="13" bestFit="1" customWidth="1"/>
    <col min="6" max="6" width="16.421875" style="13" customWidth="1"/>
    <col min="7" max="7" width="17.7109375" style="13" bestFit="1" customWidth="1"/>
    <col min="8" max="9" width="14.57421875" style="14" bestFit="1" customWidth="1"/>
    <col min="10" max="16384" width="9.140625" style="14" customWidth="1"/>
  </cols>
  <sheetData>
    <row r="1" spans="1:7" s="161" customFormat="1" ht="15">
      <c r="A1" s="160"/>
      <c r="D1" s="162" t="s">
        <v>613</v>
      </c>
      <c r="E1" s="162"/>
      <c r="F1" s="163"/>
      <c r="G1" s="163"/>
    </row>
    <row r="2" spans="1:7" s="161" customFormat="1" ht="15">
      <c r="A2" s="160"/>
      <c r="D2" s="162" t="s">
        <v>614</v>
      </c>
      <c r="E2" s="162"/>
      <c r="F2" s="163"/>
      <c r="G2" s="163"/>
    </row>
    <row r="3" spans="1:7" s="161" customFormat="1" ht="15">
      <c r="A3" s="160"/>
      <c r="D3" s="162" t="str">
        <f>"For the Twelve Month Period Ending "&amp;Data!H8&amp;" - "&amp;Data!H5</f>
        <v>For the Twelve Month Period Ending December 31, 2019 - Average of Monthly Averages Basis</v>
      </c>
      <c r="E3" s="162"/>
      <c r="F3" s="163"/>
      <c r="G3" s="163"/>
    </row>
    <row r="4" spans="1:7" s="6" customFormat="1" ht="12.75">
      <c r="A4" s="106"/>
      <c r="B4" s="223"/>
      <c r="C4" s="223"/>
      <c r="D4" s="223"/>
      <c r="E4" s="223"/>
      <c r="F4" s="5"/>
      <c r="G4" s="5"/>
    </row>
    <row r="5" spans="1:2" s="6" customFormat="1" ht="12.75">
      <c r="A5" s="106" t="s">
        <v>685</v>
      </c>
      <c r="B5" s="7" t="s">
        <v>615</v>
      </c>
    </row>
    <row r="6" spans="1:6" s="6" customFormat="1" ht="12.75">
      <c r="A6" s="106" t="s">
        <v>686</v>
      </c>
      <c r="B6" s="8" t="s">
        <v>616</v>
      </c>
      <c r="C6" s="9" t="s">
        <v>617</v>
      </c>
      <c r="D6" s="9"/>
      <c r="E6" s="105"/>
      <c r="F6" s="105"/>
    </row>
    <row r="7" spans="5:7" ht="12.75">
      <c r="E7" s="12"/>
      <c r="F7" s="12"/>
      <c r="G7" s="14"/>
    </row>
    <row r="8" spans="2:7" ht="15">
      <c r="B8" s="15">
        <v>1</v>
      </c>
      <c r="C8" s="9" t="s">
        <v>618</v>
      </c>
      <c r="D8" s="16"/>
      <c r="E8" s="219" t="s">
        <v>5491</v>
      </c>
      <c r="F8" s="220" t="s">
        <v>5489</v>
      </c>
      <c r="G8" s="220" t="s">
        <v>5492</v>
      </c>
    </row>
    <row r="9" spans="1:7" ht="12.75">
      <c r="A9" s="106">
        <v>305476</v>
      </c>
      <c r="B9" s="15">
        <f aca="true" t="shared" si="0" ref="B9:B67">B8+1</f>
        <v>2</v>
      </c>
      <c r="C9" s="11" t="s">
        <v>543</v>
      </c>
      <c r="E9" s="189">
        <v>1896630248.63</v>
      </c>
      <c r="F9" s="212"/>
      <c r="G9" s="211">
        <f>SUM(E9:F9)</f>
        <v>1896630248.63</v>
      </c>
    </row>
    <row r="10" spans="1:7" ht="12.75">
      <c r="A10" s="106">
        <v>305677</v>
      </c>
      <c r="B10" s="15">
        <f t="shared" si="0"/>
        <v>3</v>
      </c>
      <c r="C10" s="11" t="s">
        <v>544</v>
      </c>
      <c r="E10" s="189">
        <v>51547000</v>
      </c>
      <c r="F10" s="212"/>
      <c r="G10" s="211">
        <f aca="true" t="shared" si="1" ref="G10:G57">SUM(E10:F10)</f>
        <v>51547000</v>
      </c>
    </row>
    <row r="11" spans="1:7" ht="12.75">
      <c r="A11" s="106">
        <v>305701</v>
      </c>
      <c r="B11" s="15">
        <f t="shared" si="0"/>
        <v>4</v>
      </c>
      <c r="C11" s="11" t="s">
        <v>545</v>
      </c>
      <c r="E11" s="189">
        <v>1659998393.06</v>
      </c>
      <c r="F11" s="212"/>
      <c r="G11" s="211">
        <f t="shared" si="1"/>
        <v>1659998393.06</v>
      </c>
    </row>
    <row r="12" spans="1:7" ht="12.75">
      <c r="A12" s="106">
        <v>305715</v>
      </c>
      <c r="B12" s="15">
        <f t="shared" si="0"/>
        <v>5</v>
      </c>
      <c r="C12" s="11" t="s">
        <v>546</v>
      </c>
      <c r="E12" s="189">
        <v>-21400602.29</v>
      </c>
      <c r="F12" s="212"/>
      <c r="G12" s="211">
        <f t="shared" si="1"/>
        <v>-21400602.29</v>
      </c>
    </row>
    <row r="13" spans="1:7" ht="12.75">
      <c r="A13" s="106">
        <v>305871</v>
      </c>
      <c r="B13" s="15">
        <f t="shared" si="0"/>
        <v>6</v>
      </c>
      <c r="C13" s="11" t="s">
        <v>547</v>
      </c>
      <c r="E13" s="189">
        <v>88416666.67</v>
      </c>
      <c r="F13" s="212"/>
      <c r="G13" s="211">
        <f t="shared" si="1"/>
        <v>88416666.67</v>
      </c>
    </row>
    <row r="14" spans="1:7" ht="12.75">
      <c r="A14" s="106">
        <v>306073</v>
      </c>
      <c r="B14" s="15">
        <f t="shared" si="0"/>
        <v>7</v>
      </c>
      <c r="C14" s="11" t="s">
        <v>548</v>
      </c>
      <c r="E14" s="189">
        <v>137612500</v>
      </c>
      <c r="F14" s="212"/>
      <c r="G14" s="211">
        <f t="shared" si="1"/>
        <v>137612500</v>
      </c>
    </row>
    <row r="15" spans="2:7" ht="12.75">
      <c r="B15" s="15">
        <f t="shared" si="0"/>
        <v>8</v>
      </c>
      <c r="E15" s="192"/>
      <c r="F15" s="212"/>
      <c r="G15" s="211"/>
    </row>
    <row r="16" spans="2:7" ht="12.75">
      <c r="B16" s="15">
        <f t="shared" si="0"/>
        <v>9</v>
      </c>
      <c r="C16" s="17" t="s">
        <v>619</v>
      </c>
      <c r="D16" s="17"/>
      <c r="E16" s="193">
        <f>SUM(E9:E15)</f>
        <v>3812804206.07</v>
      </c>
      <c r="F16" s="213">
        <f aca="true" t="shared" si="2" ref="F16:G16">SUM(F9:F15)</f>
        <v>0</v>
      </c>
      <c r="G16" s="193">
        <f t="shared" si="2"/>
        <v>3812804206.07</v>
      </c>
    </row>
    <row r="17" spans="2:7" ht="12.75">
      <c r="B17" s="15">
        <f t="shared" si="0"/>
        <v>10</v>
      </c>
      <c r="E17" s="192"/>
      <c r="F17" s="212"/>
      <c r="G17" s="211"/>
    </row>
    <row r="18" spans="2:7" ht="12.75">
      <c r="B18" s="15">
        <f t="shared" si="0"/>
        <v>11</v>
      </c>
      <c r="C18" s="9" t="s">
        <v>620</v>
      </c>
      <c r="D18" s="16"/>
      <c r="E18" s="192"/>
      <c r="F18" s="212"/>
      <c r="G18" s="211"/>
    </row>
    <row r="19" spans="2:7" ht="12.75">
      <c r="B19" s="15">
        <f t="shared" si="0"/>
        <v>12</v>
      </c>
      <c r="E19" s="192"/>
      <c r="F19" s="212"/>
      <c r="G19" s="211"/>
    </row>
    <row r="20" spans="1:7" ht="12.75">
      <c r="A20" s="106">
        <v>306290</v>
      </c>
      <c r="B20" s="15">
        <f t="shared" si="0"/>
        <v>13</v>
      </c>
      <c r="C20" s="11" t="s">
        <v>549</v>
      </c>
      <c r="E20" s="189">
        <v>4260288190.25</v>
      </c>
      <c r="F20" s="212"/>
      <c r="G20" s="211">
        <f t="shared" si="1"/>
        <v>4260288190.25</v>
      </c>
    </row>
    <row r="21" spans="1:7" ht="12.75">
      <c r="A21" s="106">
        <v>306680</v>
      </c>
      <c r="B21" s="15">
        <f t="shared" si="0"/>
        <v>14</v>
      </c>
      <c r="C21" s="11" t="s">
        <v>550</v>
      </c>
      <c r="E21" s="189">
        <v>-1484235015.59</v>
      </c>
      <c r="F21" s="212"/>
      <c r="G21" s="211">
        <f t="shared" si="1"/>
        <v>-1484235015.59</v>
      </c>
    </row>
    <row r="22" spans="1:7" ht="12.75">
      <c r="A22" s="106">
        <v>306895</v>
      </c>
      <c r="B22" s="15">
        <f t="shared" si="0"/>
        <v>15</v>
      </c>
      <c r="C22" s="11" t="s">
        <v>551</v>
      </c>
      <c r="E22" s="189">
        <v>1278676972.62</v>
      </c>
      <c r="F22" s="212"/>
      <c r="G22" s="211">
        <f t="shared" si="1"/>
        <v>1278676972.62</v>
      </c>
    </row>
    <row r="23" spans="1:7" ht="12.75">
      <c r="A23" s="106">
        <v>306896</v>
      </c>
      <c r="B23" s="15">
        <f t="shared" si="0"/>
        <v>16</v>
      </c>
      <c r="C23" s="11" t="s">
        <v>552</v>
      </c>
      <c r="E23" s="189">
        <v>-388424681.98</v>
      </c>
      <c r="F23" s="212"/>
      <c r="G23" s="211">
        <f t="shared" si="1"/>
        <v>-388424681.98</v>
      </c>
    </row>
    <row r="24" spans="1:7" ht="12.75">
      <c r="A24" s="106">
        <v>306902</v>
      </c>
      <c r="B24" s="15">
        <f t="shared" si="0"/>
        <v>17</v>
      </c>
      <c r="C24" s="11" t="s">
        <v>621</v>
      </c>
      <c r="E24" s="189">
        <v>-430515571.4</v>
      </c>
      <c r="F24" s="212"/>
      <c r="G24" s="211">
        <f t="shared" si="1"/>
        <v>-430515571.4</v>
      </c>
    </row>
    <row r="25" spans="1:7" ht="12.75">
      <c r="A25" s="106">
        <v>306907</v>
      </c>
      <c r="B25" s="15">
        <f t="shared" si="0"/>
        <v>18</v>
      </c>
      <c r="C25" s="11" t="s">
        <v>622</v>
      </c>
      <c r="E25" s="189">
        <v>411541364.06</v>
      </c>
      <c r="F25" s="212"/>
      <c r="G25" s="211">
        <f t="shared" si="1"/>
        <v>411541364.06</v>
      </c>
    </row>
    <row r="26" spans="1:7" ht="12.75">
      <c r="A26" s="106">
        <v>307088</v>
      </c>
      <c r="B26" s="15">
        <f t="shared" si="0"/>
        <v>19</v>
      </c>
      <c r="C26" s="11" t="s">
        <v>553</v>
      </c>
      <c r="E26" s="189">
        <v>626325377.52</v>
      </c>
      <c r="F26" s="212"/>
      <c r="G26" s="211">
        <f t="shared" si="1"/>
        <v>626325377.52</v>
      </c>
    </row>
    <row r="27" spans="1:7" ht="12.75">
      <c r="A27" s="106">
        <v>307266</v>
      </c>
      <c r="B27" s="15">
        <f t="shared" si="0"/>
        <v>20</v>
      </c>
      <c r="C27" s="11" t="s">
        <v>554</v>
      </c>
      <c r="E27" s="189">
        <v>-180220308.32</v>
      </c>
      <c r="F27" s="212"/>
      <c r="G27" s="211">
        <f t="shared" si="1"/>
        <v>-180220308.32</v>
      </c>
    </row>
    <row r="28" spans="1:7" ht="12.75">
      <c r="A28" s="106">
        <v>307289</v>
      </c>
      <c r="B28" s="15">
        <f t="shared" si="0"/>
        <v>21</v>
      </c>
      <c r="C28" s="11" t="s">
        <v>555</v>
      </c>
      <c r="E28" s="189">
        <v>-6095766.93</v>
      </c>
      <c r="F28" s="212"/>
      <c r="G28" s="211">
        <f t="shared" si="1"/>
        <v>-6095766.93</v>
      </c>
    </row>
    <row r="29" spans="1:7" ht="12.75">
      <c r="A29" s="106">
        <v>307495</v>
      </c>
      <c r="B29" s="15">
        <f t="shared" si="0"/>
        <v>22</v>
      </c>
      <c r="C29" s="11" t="s">
        <v>556</v>
      </c>
      <c r="E29" s="189">
        <v>-845315519.51</v>
      </c>
      <c r="F29" s="212"/>
      <c r="G29" s="211">
        <f t="shared" si="1"/>
        <v>-845315519.51</v>
      </c>
    </row>
    <row r="30" spans="1:7" ht="12.75">
      <c r="A30" s="106">
        <v>307720</v>
      </c>
      <c r="B30" s="15">
        <f t="shared" si="0"/>
        <v>23</v>
      </c>
      <c r="C30" s="11" t="s">
        <v>557</v>
      </c>
      <c r="E30" s="189">
        <v>17512946.04</v>
      </c>
      <c r="F30" s="212"/>
      <c r="G30" s="211">
        <f t="shared" si="1"/>
        <v>17512946.04</v>
      </c>
    </row>
    <row r="31" spans="1:7" ht="12.75">
      <c r="A31" s="106">
        <v>308066</v>
      </c>
      <c r="B31" s="15">
        <f t="shared" si="0"/>
        <v>24</v>
      </c>
      <c r="C31" s="18" t="s">
        <v>558</v>
      </c>
      <c r="D31" s="18"/>
      <c r="E31" s="189">
        <v>-5006436.12</v>
      </c>
      <c r="F31" s="212"/>
      <c r="G31" s="211">
        <f t="shared" si="1"/>
        <v>-5006436.12</v>
      </c>
    </row>
    <row r="32" spans="1:7" ht="12.75">
      <c r="A32" s="106">
        <v>308075</v>
      </c>
      <c r="B32" s="15">
        <f t="shared" si="0"/>
        <v>25</v>
      </c>
      <c r="C32" s="11" t="s">
        <v>559</v>
      </c>
      <c r="E32" s="189">
        <v>10456806.23</v>
      </c>
      <c r="F32" s="212"/>
      <c r="G32" s="211">
        <f t="shared" si="1"/>
        <v>10456806.23</v>
      </c>
    </row>
    <row r="33" spans="1:7" ht="12.75">
      <c r="A33" s="106">
        <v>308277</v>
      </c>
      <c r="B33" s="15">
        <f t="shared" si="0"/>
        <v>26</v>
      </c>
      <c r="C33" s="10" t="s">
        <v>560</v>
      </c>
      <c r="D33" s="10"/>
      <c r="E33" s="189">
        <v>0</v>
      </c>
      <c r="F33" s="212"/>
      <c r="G33" s="211">
        <f t="shared" si="1"/>
        <v>0</v>
      </c>
    </row>
    <row r="34" spans="1:7" ht="12.75">
      <c r="A34" s="106">
        <v>308479</v>
      </c>
      <c r="B34" s="15">
        <f t="shared" si="0"/>
        <v>27</v>
      </c>
      <c r="C34" s="18" t="s">
        <v>623</v>
      </c>
      <c r="D34" s="18"/>
      <c r="E34" s="189">
        <v>544173.27</v>
      </c>
      <c r="F34" s="212"/>
      <c r="G34" s="211">
        <f t="shared" si="1"/>
        <v>544173.27</v>
      </c>
    </row>
    <row r="35" spans="2:7" ht="12.75">
      <c r="B35" s="15">
        <f t="shared" si="0"/>
        <v>28</v>
      </c>
      <c r="C35" s="16" t="s">
        <v>624</v>
      </c>
      <c r="D35" s="16"/>
      <c r="E35" s="193">
        <f>SUM(E20:E34)</f>
        <v>3265532530.1399994</v>
      </c>
      <c r="F35" s="213">
        <f aca="true" t="shared" si="3" ref="F35:G35">SUM(F20:F34)</f>
        <v>0</v>
      </c>
      <c r="G35" s="193">
        <f t="shared" si="3"/>
        <v>3265532530.1399994</v>
      </c>
    </row>
    <row r="36" spans="2:7" ht="9" customHeight="1">
      <c r="B36" s="15">
        <f t="shared" si="0"/>
        <v>29</v>
      </c>
      <c r="C36" s="19"/>
      <c r="D36" s="19"/>
      <c r="E36" s="194"/>
      <c r="F36" s="212"/>
      <c r="G36" s="211"/>
    </row>
    <row r="37" spans="2:7" ht="9" customHeight="1">
      <c r="B37" s="15">
        <f t="shared" si="0"/>
        <v>30</v>
      </c>
      <c r="C37" s="16"/>
      <c r="D37" s="16"/>
      <c r="E37" s="194"/>
      <c r="F37" s="212"/>
      <c r="G37" s="211"/>
    </row>
    <row r="38" spans="2:7" ht="12.75">
      <c r="B38" s="15">
        <f t="shared" si="0"/>
        <v>31</v>
      </c>
      <c r="C38" s="9" t="s">
        <v>625</v>
      </c>
      <c r="D38" s="16"/>
      <c r="E38" s="195"/>
      <c r="F38" s="212"/>
      <c r="G38" s="211"/>
    </row>
    <row r="39" spans="2:7" ht="12.75">
      <c r="B39" s="15">
        <f t="shared" si="0"/>
        <v>32</v>
      </c>
      <c r="E39" s="195"/>
      <c r="F39" s="212"/>
      <c r="G39" s="211"/>
    </row>
    <row r="40" spans="1:7" ht="12.75">
      <c r="A40" s="106">
        <v>308671</v>
      </c>
      <c r="B40" s="15">
        <f t="shared" si="0"/>
        <v>33</v>
      </c>
      <c r="C40" s="19" t="s">
        <v>561</v>
      </c>
      <c r="D40" s="19"/>
      <c r="E40" s="189">
        <v>169094177.04</v>
      </c>
      <c r="F40" s="212"/>
      <c r="G40" s="211">
        <f t="shared" si="1"/>
        <v>169094177.04</v>
      </c>
    </row>
    <row r="41" spans="1:7" s="20" customFormat="1" ht="12.75">
      <c r="A41" s="107">
        <v>308699</v>
      </c>
      <c r="B41" s="15">
        <f t="shared" si="0"/>
        <v>34</v>
      </c>
      <c r="C41" s="19" t="s">
        <v>562</v>
      </c>
      <c r="D41" s="19"/>
      <c r="E41" s="196">
        <v>89344.45</v>
      </c>
      <c r="F41" s="214"/>
      <c r="G41" s="211">
        <f t="shared" si="1"/>
        <v>89344.45</v>
      </c>
    </row>
    <row r="42" spans="1:7" s="20" customFormat="1" ht="12.75">
      <c r="A42" s="107"/>
      <c r="B42" s="15">
        <f t="shared" si="0"/>
        <v>35</v>
      </c>
      <c r="C42" s="21" t="s">
        <v>626</v>
      </c>
      <c r="D42" s="21"/>
      <c r="E42" s="193">
        <f>SUM(E40:E41)</f>
        <v>169183521.48999998</v>
      </c>
      <c r="F42" s="213">
        <f aca="true" t="shared" si="4" ref="F42:G42">SUM(F40:F41)</f>
        <v>0</v>
      </c>
      <c r="G42" s="193">
        <f t="shared" si="4"/>
        <v>169183521.48999998</v>
      </c>
    </row>
    <row r="43" spans="2:7" ht="12.75">
      <c r="B43" s="15">
        <f t="shared" si="0"/>
        <v>36</v>
      </c>
      <c r="E43" s="195"/>
      <c r="F43" s="212"/>
      <c r="G43" s="211"/>
    </row>
    <row r="44" spans="2:7" ht="12.75">
      <c r="B44" s="15">
        <f t="shared" si="0"/>
        <v>37</v>
      </c>
      <c r="C44" s="9" t="s">
        <v>627</v>
      </c>
      <c r="D44" s="16"/>
      <c r="E44" s="197"/>
      <c r="F44" s="212"/>
      <c r="G44" s="211"/>
    </row>
    <row r="45" spans="2:7" ht="12.75">
      <c r="B45" s="15">
        <f t="shared" si="0"/>
        <v>38</v>
      </c>
      <c r="C45" s="16"/>
      <c r="D45" s="16"/>
      <c r="E45" s="192"/>
      <c r="F45" s="212"/>
      <c r="G45" s="211"/>
    </row>
    <row r="46" spans="1:7" ht="12.75">
      <c r="A46" s="106">
        <v>308869</v>
      </c>
      <c r="B46" s="15">
        <f t="shared" si="0"/>
        <v>39</v>
      </c>
      <c r="C46" s="22" t="s">
        <v>563</v>
      </c>
      <c r="D46" s="22"/>
      <c r="E46" s="189">
        <v>17247671.33</v>
      </c>
      <c r="F46" s="212"/>
      <c r="G46" s="211">
        <f t="shared" si="1"/>
        <v>17247671.33</v>
      </c>
    </row>
    <row r="47" spans="1:7" s="13" customFormat="1" ht="12.75">
      <c r="A47" s="108">
        <v>308870</v>
      </c>
      <c r="B47" s="15">
        <f t="shared" si="0"/>
        <v>40</v>
      </c>
      <c r="C47" s="23" t="s">
        <v>564</v>
      </c>
      <c r="D47" s="23"/>
      <c r="E47" s="189">
        <v>199477434.7</v>
      </c>
      <c r="F47" s="215"/>
      <c r="G47" s="211">
        <f t="shared" si="1"/>
        <v>199477434.7</v>
      </c>
    </row>
    <row r="48" spans="1:7" ht="12.75">
      <c r="A48" s="106">
        <v>309074</v>
      </c>
      <c r="B48" s="15">
        <f t="shared" si="0"/>
        <v>41</v>
      </c>
      <c r="C48" s="22" t="s">
        <v>565</v>
      </c>
      <c r="D48" s="22"/>
      <c r="E48" s="189">
        <v>11624984.31</v>
      </c>
      <c r="F48" s="212"/>
      <c r="G48" s="211">
        <f t="shared" si="1"/>
        <v>11624984.31</v>
      </c>
    </row>
    <row r="49" spans="1:7" ht="12.75">
      <c r="A49" s="106">
        <v>309274</v>
      </c>
      <c r="B49" s="15">
        <f t="shared" si="0"/>
        <v>42</v>
      </c>
      <c r="C49" s="24" t="s">
        <v>566</v>
      </c>
      <c r="D49" s="24"/>
      <c r="E49" s="189">
        <v>160.14</v>
      </c>
      <c r="F49" s="212"/>
      <c r="G49" s="211">
        <f t="shared" si="1"/>
        <v>160.14</v>
      </c>
    </row>
    <row r="50" spans="1:7" ht="12.75">
      <c r="A50" s="106">
        <v>309470</v>
      </c>
      <c r="B50" s="15">
        <f t="shared" si="0"/>
        <v>43</v>
      </c>
      <c r="C50" s="24" t="s">
        <v>567</v>
      </c>
      <c r="D50" s="24"/>
      <c r="E50" s="189">
        <v>1118949.93</v>
      </c>
      <c r="F50" s="212"/>
      <c r="G50" s="211">
        <f t="shared" si="1"/>
        <v>1118949.93</v>
      </c>
    </row>
    <row r="51" spans="1:7" ht="12.75">
      <c r="A51" s="106">
        <v>309480</v>
      </c>
      <c r="B51" s="15">
        <f t="shared" si="0"/>
        <v>44</v>
      </c>
      <c r="C51" s="24" t="s">
        <v>568</v>
      </c>
      <c r="D51" s="24"/>
      <c r="E51" s="189">
        <v>-28921441.87</v>
      </c>
      <c r="F51" s="212"/>
      <c r="G51" s="211">
        <f t="shared" si="1"/>
        <v>-28921441.87</v>
      </c>
    </row>
    <row r="52" spans="1:7" ht="12.75">
      <c r="A52" s="106">
        <v>309676</v>
      </c>
      <c r="B52" s="15">
        <f t="shared" si="0"/>
        <v>45</v>
      </c>
      <c r="C52" s="24" t="s">
        <v>569</v>
      </c>
      <c r="D52" s="24"/>
      <c r="E52" s="189">
        <v>-9472854.72</v>
      </c>
      <c r="F52" s="212"/>
      <c r="G52" s="211">
        <f t="shared" si="1"/>
        <v>-9472854.72</v>
      </c>
    </row>
    <row r="53" spans="1:7" ht="12.75">
      <c r="A53" s="106">
        <v>309879</v>
      </c>
      <c r="B53" s="15">
        <f t="shared" si="0"/>
        <v>46</v>
      </c>
      <c r="C53" s="24" t="s">
        <v>570</v>
      </c>
      <c r="D53" s="24"/>
      <c r="E53" s="189">
        <v>92874032.35</v>
      </c>
      <c r="F53" s="212"/>
      <c r="G53" s="211">
        <f t="shared" si="1"/>
        <v>92874032.35</v>
      </c>
    </row>
    <row r="54" spans="1:7" ht="12.75">
      <c r="A54" s="106">
        <v>310088</v>
      </c>
      <c r="B54" s="15">
        <f t="shared" si="0"/>
        <v>47</v>
      </c>
      <c r="C54" s="19" t="s">
        <v>571</v>
      </c>
      <c r="D54" s="19"/>
      <c r="E54" s="189">
        <v>9699395.41</v>
      </c>
      <c r="F54" s="212"/>
      <c r="G54" s="211">
        <f t="shared" si="1"/>
        <v>9699395.41</v>
      </c>
    </row>
    <row r="55" spans="1:7" ht="12.75">
      <c r="A55" s="106">
        <v>310287</v>
      </c>
      <c r="B55" s="15">
        <f t="shared" si="0"/>
        <v>48</v>
      </c>
      <c r="C55" s="25" t="s">
        <v>572</v>
      </c>
      <c r="D55" s="25"/>
      <c r="E55" s="189">
        <v>-0.02</v>
      </c>
      <c r="F55" s="212"/>
      <c r="G55" s="211">
        <f t="shared" si="1"/>
        <v>-0.02</v>
      </c>
    </row>
    <row r="56" spans="1:7" ht="12.75">
      <c r="A56" s="106">
        <v>310469</v>
      </c>
      <c r="B56" s="15">
        <f t="shared" si="0"/>
        <v>49</v>
      </c>
      <c r="C56" s="25" t="s">
        <v>573</v>
      </c>
      <c r="D56" s="25"/>
      <c r="E56" s="189">
        <v>0</v>
      </c>
      <c r="F56" s="212"/>
      <c r="G56" s="211">
        <f t="shared" si="1"/>
        <v>0</v>
      </c>
    </row>
    <row r="57" spans="1:7" ht="12.75">
      <c r="A57" s="106">
        <v>310477</v>
      </c>
      <c r="B57" s="15">
        <f t="shared" si="0"/>
        <v>50</v>
      </c>
      <c r="C57" s="19" t="s">
        <v>574</v>
      </c>
      <c r="D57" s="19"/>
      <c r="E57" s="189">
        <v>-2283015.2</v>
      </c>
      <c r="F57" s="212"/>
      <c r="G57" s="211">
        <f t="shared" si="1"/>
        <v>-2283015.2</v>
      </c>
    </row>
    <row r="58" spans="1:7" s="20" customFormat="1" ht="12.75">
      <c r="A58" s="107"/>
      <c r="B58" s="15">
        <f t="shared" si="0"/>
        <v>51</v>
      </c>
      <c r="C58" s="21" t="s">
        <v>628</v>
      </c>
      <c r="D58" s="21"/>
      <c r="E58" s="193">
        <f>SUM(E46:E57)</f>
        <v>291365316.36</v>
      </c>
      <c r="F58" s="213">
        <f aca="true" t="shared" si="5" ref="F58:G58">SUM(F46:F57)</f>
        <v>0</v>
      </c>
      <c r="G58" s="193">
        <f t="shared" si="5"/>
        <v>291365316.36</v>
      </c>
    </row>
    <row r="59" spans="1:7" s="20" customFormat="1" ht="12.75">
      <c r="A59" s="107"/>
      <c r="B59" s="15">
        <f t="shared" si="0"/>
        <v>52</v>
      </c>
      <c r="C59" s="19"/>
      <c r="D59" s="19"/>
      <c r="E59" s="198"/>
      <c r="F59" s="216"/>
      <c r="G59" s="198"/>
    </row>
    <row r="60" spans="2:7" ht="13.5" thickBot="1">
      <c r="B60" s="15">
        <f t="shared" si="0"/>
        <v>53</v>
      </c>
      <c r="C60" s="16" t="s">
        <v>629</v>
      </c>
      <c r="D60" s="19"/>
      <c r="E60" s="199">
        <f>SUM(E58,E42,E35)</f>
        <v>3726081367.9899993</v>
      </c>
      <c r="F60" s="217">
        <f aca="true" t="shared" si="6" ref="F60:G60">SUM(F58,F42,F35)</f>
        <v>0</v>
      </c>
      <c r="G60" s="199">
        <f t="shared" si="6"/>
        <v>3726081367.9899993</v>
      </c>
    </row>
    <row r="61" spans="2:7" ht="13.5" thickTop="1">
      <c r="B61" s="15">
        <f t="shared" si="0"/>
        <v>54</v>
      </c>
      <c r="C61" s="23"/>
      <c r="D61" s="23"/>
      <c r="E61" s="190"/>
      <c r="F61" s="187"/>
      <c r="G61" s="190"/>
    </row>
    <row r="62" spans="2:7" ht="13.5" thickBot="1">
      <c r="B62" s="15">
        <f t="shared" si="0"/>
        <v>55</v>
      </c>
      <c r="C62" s="21" t="s">
        <v>630</v>
      </c>
      <c r="D62" s="23"/>
      <c r="E62" s="200">
        <f>E16-E60</f>
        <v>86722838.08000088</v>
      </c>
      <c r="F62" s="218">
        <f aca="true" t="shared" si="7" ref="F62:G62">F16-F60</f>
        <v>0</v>
      </c>
      <c r="G62" s="200">
        <f t="shared" si="7"/>
        <v>86722838.08000088</v>
      </c>
    </row>
    <row r="63" spans="2:7" ht="14.25" customHeight="1" thickTop="1">
      <c r="B63" s="15">
        <f t="shared" si="0"/>
        <v>56</v>
      </c>
      <c r="C63" s="19"/>
      <c r="D63" s="19"/>
      <c r="E63" s="23"/>
      <c r="F63" s="23"/>
      <c r="G63" s="14"/>
    </row>
    <row r="64" spans="2:7" ht="14.25" customHeight="1" hidden="1">
      <c r="B64" s="15">
        <f t="shared" si="0"/>
        <v>57</v>
      </c>
      <c r="C64" s="19"/>
      <c r="D64" s="19"/>
      <c r="E64" s="27"/>
      <c r="F64" s="27"/>
      <c r="G64" s="14"/>
    </row>
    <row r="65" spans="2:7" ht="14.25" customHeight="1" hidden="1">
      <c r="B65" s="15">
        <f t="shared" si="0"/>
        <v>58</v>
      </c>
      <c r="C65" s="19"/>
      <c r="D65" s="19"/>
      <c r="E65" s="27"/>
      <c r="F65" s="27"/>
      <c r="G65" s="14"/>
    </row>
    <row r="66" spans="2:7" ht="14.25" customHeight="1" hidden="1">
      <c r="B66" s="15">
        <f t="shared" si="0"/>
        <v>59</v>
      </c>
      <c r="C66" s="19"/>
      <c r="D66" s="19"/>
      <c r="E66" s="27"/>
      <c r="F66" s="27"/>
      <c r="G66" s="14"/>
    </row>
    <row r="67" spans="2:7" ht="12.75" hidden="1">
      <c r="B67" s="15">
        <f t="shared" si="0"/>
        <v>60</v>
      </c>
      <c r="C67" s="19"/>
      <c r="D67" s="19"/>
      <c r="E67" s="26"/>
      <c r="F67" s="26"/>
      <c r="G67" s="14"/>
    </row>
    <row r="68" spans="2:7" ht="12.75" hidden="1">
      <c r="B68" s="15"/>
      <c r="C68" s="19"/>
      <c r="D68" s="19"/>
      <c r="E68" s="26"/>
      <c r="F68" s="26"/>
      <c r="G68" s="14"/>
    </row>
    <row r="69" spans="2:7" ht="25.5" customHeight="1" hidden="1">
      <c r="B69" s="15">
        <f>B67+1</f>
        <v>61</v>
      </c>
      <c r="C69" s="224" t="s">
        <v>631</v>
      </c>
      <c r="D69" s="224"/>
      <c r="E69" s="224"/>
      <c r="G69" s="14"/>
    </row>
    <row r="70" spans="2:7" ht="12.75" hidden="1">
      <c r="B70" s="15"/>
      <c r="C70" s="28"/>
      <c r="D70" s="28"/>
      <c r="E70" s="26"/>
      <c r="F70" s="26"/>
      <c r="G70" s="14"/>
    </row>
    <row r="71" spans="2:7" ht="12.75" hidden="1">
      <c r="B71" s="15">
        <f>B69+1</f>
        <v>62</v>
      </c>
      <c r="C71" s="11" t="s">
        <v>632</v>
      </c>
      <c r="E71" s="148">
        <f>E60</f>
        <v>3726081367.9899993</v>
      </c>
      <c r="F71" s="109"/>
      <c r="G71" s="14"/>
    </row>
    <row r="72" spans="2:7" ht="12.75" hidden="1">
      <c r="B72" s="15">
        <f aca="true" t="shared" si="8" ref="B72:B77">B71+1</f>
        <v>63</v>
      </c>
      <c r="C72" s="11" t="s">
        <v>633</v>
      </c>
      <c r="E72" s="149"/>
      <c r="F72" s="31"/>
      <c r="G72" s="14"/>
    </row>
    <row r="73" spans="2:7" ht="12.75" hidden="1">
      <c r="B73" s="15">
        <f t="shared" si="8"/>
        <v>64</v>
      </c>
      <c r="C73" s="30" t="s">
        <v>634</v>
      </c>
      <c r="D73" s="30"/>
      <c r="E73" s="149">
        <f>-1*E40</f>
        <v>-169094177.04</v>
      </c>
      <c r="F73" s="31"/>
      <c r="G73" s="14"/>
    </row>
    <row r="74" spans="2:7" ht="12.75" hidden="1">
      <c r="B74" s="15">
        <f t="shared" si="8"/>
        <v>65</v>
      </c>
      <c r="C74" s="159" t="s">
        <v>635</v>
      </c>
      <c r="E74" s="150">
        <f>-1*E41</f>
        <v>-89344.45</v>
      </c>
      <c r="F74" s="31"/>
      <c r="G74" s="14"/>
    </row>
    <row r="75" spans="2:7" ht="12.75" hidden="1">
      <c r="B75" s="15">
        <f t="shared" si="8"/>
        <v>66</v>
      </c>
      <c r="C75" s="11" t="s">
        <v>636</v>
      </c>
      <c r="E75" s="149">
        <f>SUM(E71:E74)</f>
        <v>3556897846.4999995</v>
      </c>
      <c r="F75" s="31"/>
      <c r="G75" s="14"/>
    </row>
    <row r="76" spans="2:7" ht="12.75" hidden="1">
      <c r="B76" s="15">
        <f t="shared" si="8"/>
        <v>67</v>
      </c>
      <c r="E76" s="149"/>
      <c r="F76" s="31"/>
      <c r="G76" s="14"/>
    </row>
    <row r="77" spans="2:7" ht="12.75" hidden="1">
      <c r="B77" s="15">
        <f t="shared" si="8"/>
        <v>68</v>
      </c>
      <c r="C77" s="166" t="s">
        <v>637</v>
      </c>
      <c r="E77" s="151">
        <f>E62</f>
        <v>86722838.08000088</v>
      </c>
      <c r="F77" s="31"/>
      <c r="G77" s="14"/>
    </row>
    <row r="78" spans="2:7" ht="12.75" hidden="1">
      <c r="B78" s="15"/>
      <c r="E78" s="31"/>
      <c r="F78" s="31"/>
      <c r="G78" s="14"/>
    </row>
    <row r="79" spans="2:7" ht="12.75" hidden="1">
      <c r="B79" s="15">
        <f aca="true" t="shared" si="9" ref="B79:B85">B78+1</f>
        <v>1</v>
      </c>
      <c r="C79" s="11" t="s">
        <v>638</v>
      </c>
      <c r="E79" s="32">
        <f>E77/E75</f>
        <v>0.024381593687132868</v>
      </c>
      <c r="F79" s="32"/>
      <c r="G79" s="14"/>
    </row>
    <row r="80" spans="2:7" ht="12.75" hidden="1">
      <c r="B80" s="15">
        <f t="shared" si="9"/>
        <v>2</v>
      </c>
      <c r="E80" s="29"/>
      <c r="F80" s="109"/>
      <c r="G80" s="14"/>
    </row>
    <row r="81" spans="2:7" ht="13.5" hidden="1" thickBot="1">
      <c r="B81" s="15">
        <f t="shared" si="9"/>
        <v>3</v>
      </c>
      <c r="C81" s="11" t="s">
        <v>624</v>
      </c>
      <c r="E81" s="152">
        <f>E35</f>
        <v>3265532530.1399994</v>
      </c>
      <c r="F81" s="110"/>
      <c r="G81" s="14"/>
    </row>
    <row r="82" spans="2:7" ht="14.25" hidden="1" thickBot="1" thickTop="1">
      <c r="B82" s="15">
        <f t="shared" si="9"/>
        <v>4</v>
      </c>
      <c r="E82" s="152"/>
      <c r="F82" s="111"/>
      <c r="G82" s="14"/>
    </row>
    <row r="83" spans="2:7" ht="14.25" hidden="1" thickBot="1" thickTop="1">
      <c r="B83" s="15">
        <f t="shared" si="9"/>
        <v>5</v>
      </c>
      <c r="C83" s="11" t="s">
        <v>639</v>
      </c>
      <c r="E83" s="152">
        <f>E81*E79</f>
        <v>79618887.32198843</v>
      </c>
      <c r="F83" s="110"/>
      <c r="G83" s="14"/>
    </row>
    <row r="84" spans="2:7" ht="14.25" hidden="1" thickBot="1" thickTop="1">
      <c r="B84" s="15">
        <f t="shared" si="9"/>
        <v>6</v>
      </c>
      <c r="E84" s="152"/>
      <c r="F84" s="111"/>
      <c r="G84" s="14"/>
    </row>
    <row r="85" spans="2:7" ht="14.25" hidden="1" thickBot="1" thickTop="1">
      <c r="B85" s="15">
        <f t="shared" si="9"/>
        <v>7</v>
      </c>
      <c r="C85" s="11" t="s">
        <v>640</v>
      </c>
      <c r="E85" s="152">
        <f>E77-E83</f>
        <v>7103950.758012444</v>
      </c>
      <c r="F85" s="110"/>
      <c r="G85" s="14"/>
    </row>
    <row r="86" spans="2:7" ht="13.5" hidden="1" thickTop="1">
      <c r="B86" s="15"/>
      <c r="C86" s="19"/>
      <c r="D86" s="19"/>
      <c r="E86" s="33"/>
      <c r="F86" s="33"/>
      <c r="G86" s="14"/>
    </row>
    <row r="87" spans="2:7" ht="12.75" hidden="1">
      <c r="B87" s="15"/>
      <c r="C87" s="19"/>
      <c r="D87" s="19"/>
      <c r="E87" s="31"/>
      <c r="F87" s="31"/>
      <c r="G87" s="14"/>
    </row>
    <row r="88" spans="2:7" ht="12.75">
      <c r="B88" s="15"/>
      <c r="E88" s="34"/>
      <c r="F88" s="34"/>
      <c r="G88" s="14"/>
    </row>
    <row r="89" spans="3:5" ht="37.9" customHeight="1">
      <c r="C89" s="224" t="s">
        <v>5473</v>
      </c>
      <c r="D89" s="224"/>
      <c r="E89" s="224"/>
    </row>
    <row r="91" spans="1:7" ht="12.75">
      <c r="A91" s="106">
        <v>438070</v>
      </c>
      <c r="C91" s="166" t="s">
        <v>5474</v>
      </c>
      <c r="E91" s="189">
        <v>3311615713.88</v>
      </c>
      <c r="F91" s="215"/>
      <c r="G91" s="197">
        <f>SUM(E91:F91)</f>
        <v>3311615713.88</v>
      </c>
    </row>
    <row r="92" spans="3:7" ht="12.75">
      <c r="C92" s="166" t="s">
        <v>5475</v>
      </c>
      <c r="E92" s="190">
        <f>E60-E91</f>
        <v>414465654.1099992</v>
      </c>
      <c r="F92" s="187">
        <f aca="true" t="shared" si="10" ref="F92:G92">F60-F91</f>
        <v>0</v>
      </c>
      <c r="G92" s="190">
        <f t="shared" si="10"/>
        <v>414465654.1099992</v>
      </c>
    </row>
    <row r="93" spans="3:7" ht="13.5" thickBot="1">
      <c r="C93" s="166" t="s">
        <v>5476</v>
      </c>
      <c r="E93" s="191">
        <f>SUM(E91:E92)</f>
        <v>3726081367.9899993</v>
      </c>
      <c r="F93" s="188">
        <f aca="true" t="shared" si="11" ref="F93:G93">SUM(F91:F92)</f>
        <v>0</v>
      </c>
      <c r="G93" s="191">
        <f t="shared" si="11"/>
        <v>3726081367.9899993</v>
      </c>
    </row>
    <row r="95" ht="12.75">
      <c r="C95" s="166" t="s">
        <v>5477</v>
      </c>
    </row>
    <row r="96" spans="3:7" ht="12.75">
      <c r="C96" s="166" t="s">
        <v>5474</v>
      </c>
      <c r="E96" s="186">
        <f>ROUND(E91/E93,4)</f>
        <v>0.8888</v>
      </c>
      <c r="G96" s="186">
        <f>ROUND(G91/G93,4)</f>
        <v>0.8888</v>
      </c>
    </row>
    <row r="97" spans="3:7" ht="12.75">
      <c r="C97" s="166" t="s">
        <v>5475</v>
      </c>
      <c r="E97" s="186">
        <f>ROUND(E92/E93,4)</f>
        <v>0.1112</v>
      </c>
      <c r="G97" s="186">
        <f>ROUND(G92/G93,4)</f>
        <v>0.1112</v>
      </c>
    </row>
    <row r="98" spans="3:7" ht="13.5" thickBot="1">
      <c r="C98" s="166" t="s">
        <v>5476</v>
      </c>
      <c r="E98" s="185">
        <f>SUM(E96:E97)</f>
        <v>1</v>
      </c>
      <c r="G98" s="185">
        <f>SUM(G96:G97)</f>
        <v>1</v>
      </c>
    </row>
    <row r="100" ht="12.75">
      <c r="C100" s="166" t="s">
        <v>5478</v>
      </c>
    </row>
    <row r="101" spans="3:7" ht="12.75">
      <c r="C101" s="166" t="s">
        <v>5479</v>
      </c>
      <c r="E101" s="187">
        <f>$E$62*E96</f>
        <v>77079258.48550478</v>
      </c>
      <c r="G101" s="187">
        <f>$E$62*G96</f>
        <v>77079258.48550478</v>
      </c>
    </row>
    <row r="102" spans="3:7" ht="12.75">
      <c r="C102" s="166" t="s">
        <v>5480</v>
      </c>
      <c r="E102" s="187">
        <f>$E$62*E97</f>
        <v>9643579.594496097</v>
      </c>
      <c r="G102" s="187">
        <f>$E$62*G97</f>
        <v>9643579.594496097</v>
      </c>
    </row>
    <row r="103" spans="3:7" ht="13.5" thickBot="1">
      <c r="C103" s="166" t="s">
        <v>5481</v>
      </c>
      <c r="E103" s="188">
        <f>SUM(E101:E102)</f>
        <v>86722838.08000088</v>
      </c>
      <c r="G103" s="188">
        <f>SUM(G101:G102)</f>
        <v>86722838.08000088</v>
      </c>
    </row>
  </sheetData>
  <mergeCells count="3">
    <mergeCell ref="B4:E4"/>
    <mergeCell ref="C69:E69"/>
    <mergeCell ref="C89:E89"/>
  </mergeCells>
  <printOptions/>
  <pageMargins left="0.7" right="0.95" top="1" bottom="0.75" header="0.55" footer="0.3"/>
  <pageSetup fitToHeight="2" horizontalDpi="600" verticalDpi="600" orientation="portrait" scale="71" r:id="rId1"/>
  <headerFooter scaleWithDoc="0">
    <oddFooter>&amp;L&amp;A&amp;RPage &amp;P of &amp;N
&amp;D  &amp;T</oddFooter>
  </headerFooter>
  <rowBreaks count="1" manualBreakCount="1">
    <brk id="88" min="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I61"/>
  <sheetViews>
    <sheetView tabSelected="1" zoomScaleSheetLayoutView="85" workbookViewId="0" topLeftCell="A1">
      <pane xSplit="13" ySplit="5" topLeftCell="X30" activePane="bottomRight" state="frozen"/>
      <selection pane="topLeft" activeCell="D3" sqref="D3"/>
      <selection pane="topRight" activeCell="D3" sqref="D3"/>
      <selection pane="bottomLeft" activeCell="D3" sqref="D3"/>
      <selection pane="bottomRight" activeCell="AE56" sqref="AE56"/>
    </sheetView>
  </sheetViews>
  <sheetFormatPr defaultColWidth="9.140625" defaultRowHeight="12.75"/>
  <cols>
    <col min="1" max="1" width="7.7109375" style="106" hidden="1" customWidth="1"/>
    <col min="2" max="2" width="8.140625" style="106" hidden="1" customWidth="1"/>
    <col min="3" max="3" width="7.7109375" style="106" hidden="1" customWidth="1"/>
    <col min="4" max="4" width="6.421875" style="106" hidden="1" customWidth="1"/>
    <col min="5" max="5" width="7.00390625" style="106" hidden="1" customWidth="1"/>
    <col min="6" max="6" width="7.140625" style="106" hidden="1" customWidth="1"/>
    <col min="7" max="7" width="7.00390625" style="106" hidden="1" customWidth="1"/>
    <col min="8" max="8" width="7.421875" style="106" hidden="1" customWidth="1"/>
    <col min="9" max="9" width="17.28125" style="112" customWidth="1"/>
    <col min="10" max="10" width="19.421875" style="35" customWidth="1"/>
    <col min="11" max="11" width="15.00390625" style="36" customWidth="1"/>
    <col min="12" max="12" width="14.57421875" style="0" customWidth="1"/>
    <col min="13" max="13" width="14.7109375" style="3" customWidth="1"/>
    <col min="14" max="14" width="1.421875" style="0" customWidth="1"/>
    <col min="16" max="16" width="10.7109375" style="0" customWidth="1"/>
    <col min="17" max="17" width="9.7109375" style="0" customWidth="1"/>
    <col min="18" max="18" width="1.1484375" style="0" customWidth="1"/>
    <col min="19" max="23" width="8.7109375" style="0" customWidth="1"/>
    <col min="24" max="24" width="0.85546875" style="0" customWidth="1"/>
    <col min="25" max="29" width="8.57421875" style="0" customWidth="1"/>
    <col min="30" max="30" width="1.57421875" style="0" customWidth="1"/>
    <col min="31" max="34" width="14.140625" style="3" customWidth="1"/>
    <col min="35" max="35" width="14.140625" style="37" customWidth="1"/>
  </cols>
  <sheetData>
    <row r="1" spans="9:35" ht="12.75">
      <c r="I1" s="142" t="s">
        <v>613</v>
      </c>
      <c r="L1" s="36"/>
      <c r="M1" s="36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9"/>
      <c r="AF1" s="129"/>
      <c r="AG1" s="129"/>
      <c r="AH1" s="129"/>
      <c r="AI1" s="130"/>
    </row>
    <row r="2" spans="9:35" ht="12.75">
      <c r="I2" s="142" t="s">
        <v>4716</v>
      </c>
      <c r="L2" s="36"/>
      <c r="M2" s="36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9"/>
      <c r="AF2" s="129"/>
      <c r="AG2" s="129"/>
      <c r="AH2" s="129"/>
      <c r="AI2" s="130"/>
    </row>
    <row r="3" spans="9:35" ht="12.75">
      <c r="I3" s="142" t="str">
        <f>"For the Twelve Month Period Ending "&amp;Data!H8</f>
        <v>For the Twelve Month Period Ending December 31, 2019</v>
      </c>
      <c r="L3" s="36"/>
      <c r="M3" s="36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9"/>
      <c r="AF3" s="129"/>
      <c r="AG3" s="129"/>
      <c r="AH3" s="129"/>
      <c r="AI3" s="130"/>
    </row>
    <row r="4" spans="9:35" ht="12.75">
      <c r="I4" s="145" t="str">
        <f>Data!H5</f>
        <v>Average of Monthly Averages Basis</v>
      </c>
      <c r="L4" s="36"/>
      <c r="M4" s="36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9"/>
      <c r="AF4" s="129"/>
      <c r="AG4" s="129"/>
      <c r="AH4" s="129"/>
      <c r="AI4" s="130"/>
    </row>
    <row r="5" spans="12:35" ht="12.75">
      <c r="L5" s="36"/>
      <c r="M5" s="36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9"/>
      <c r="AF5" s="129"/>
      <c r="AG5" s="129"/>
      <c r="AH5" s="129"/>
      <c r="AI5" s="130"/>
    </row>
    <row r="6" spans="11:35" ht="12.75">
      <c r="K6" s="1"/>
      <c r="M6" s="1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9"/>
      <c r="AF6" s="129"/>
      <c r="AG6" s="129"/>
      <c r="AH6" s="129"/>
      <c r="AI6" s="130"/>
    </row>
    <row r="7" spans="9:35" ht="12.75">
      <c r="I7" s="17" t="s">
        <v>4721</v>
      </c>
      <c r="L7" s="209">
        <f>ISWC!E102</f>
        <v>9643579.594496097</v>
      </c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9"/>
      <c r="AF7" s="129"/>
      <c r="AG7" s="129"/>
      <c r="AH7" s="129"/>
      <c r="AI7" s="130"/>
    </row>
    <row r="8" spans="10:35" ht="12.75">
      <c r="J8" s="17"/>
      <c r="L8" s="36"/>
      <c r="M8" s="130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9"/>
      <c r="AF8" s="129"/>
      <c r="AG8" s="129"/>
      <c r="AH8" s="129"/>
      <c r="AI8" s="130"/>
    </row>
    <row r="9" spans="1:35" ht="12.75">
      <c r="A9" s="106" t="s">
        <v>702</v>
      </c>
      <c r="B9" s="106" t="s">
        <v>702</v>
      </c>
      <c r="C9" s="106" t="s">
        <v>702</v>
      </c>
      <c r="D9" s="106" t="s">
        <v>702</v>
      </c>
      <c r="E9" s="106" t="s">
        <v>702</v>
      </c>
      <c r="F9" s="106" t="s">
        <v>702</v>
      </c>
      <c r="G9" s="106" t="s">
        <v>702</v>
      </c>
      <c r="H9" s="106" t="s">
        <v>702</v>
      </c>
      <c r="I9" s="113" t="s">
        <v>4706</v>
      </c>
      <c r="J9" s="144" t="s">
        <v>4706</v>
      </c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9"/>
      <c r="AF9" s="129"/>
      <c r="AG9" s="129"/>
      <c r="AH9" s="129"/>
      <c r="AI9" s="130"/>
    </row>
    <row r="10" spans="1:35" ht="15">
      <c r="A10" s="106" t="s">
        <v>575</v>
      </c>
      <c r="B10" s="106" t="s">
        <v>703</v>
      </c>
      <c r="C10" s="106" t="s">
        <v>642</v>
      </c>
      <c r="D10" s="106" t="s">
        <v>707</v>
      </c>
      <c r="E10" s="106" t="s">
        <v>706</v>
      </c>
      <c r="F10" s="106" t="s">
        <v>706</v>
      </c>
      <c r="G10" s="106" t="s">
        <v>706</v>
      </c>
      <c r="H10" s="106" t="s">
        <v>706</v>
      </c>
      <c r="I10" s="113" t="s">
        <v>4717</v>
      </c>
      <c r="J10" s="144" t="s">
        <v>4718</v>
      </c>
      <c r="K10" s="131" t="s">
        <v>575</v>
      </c>
      <c r="L10" s="131" t="s">
        <v>641</v>
      </c>
      <c r="M10" s="143" t="s">
        <v>642</v>
      </c>
      <c r="N10" s="128"/>
      <c r="O10" s="132" t="s">
        <v>669</v>
      </c>
      <c r="P10" s="132" t="s">
        <v>704</v>
      </c>
      <c r="Q10" s="132" t="s">
        <v>705</v>
      </c>
      <c r="R10" s="132"/>
      <c r="S10" s="132" t="s">
        <v>590</v>
      </c>
      <c r="T10" s="132" t="s">
        <v>591</v>
      </c>
      <c r="U10" s="132" t="s">
        <v>592</v>
      </c>
      <c r="V10" s="132" t="s">
        <v>593</v>
      </c>
      <c r="W10" s="132" t="s">
        <v>594</v>
      </c>
      <c r="X10" s="132"/>
      <c r="Y10" s="132" t="s">
        <v>590</v>
      </c>
      <c r="Z10" s="132" t="s">
        <v>591</v>
      </c>
      <c r="AA10" s="132" t="s">
        <v>592</v>
      </c>
      <c r="AB10" s="132" t="s">
        <v>593</v>
      </c>
      <c r="AC10" s="132" t="s">
        <v>594</v>
      </c>
      <c r="AD10" s="128"/>
      <c r="AE10" s="133" t="s">
        <v>590</v>
      </c>
      <c r="AF10" s="133" t="s">
        <v>591</v>
      </c>
      <c r="AG10" s="133" t="s">
        <v>592</v>
      </c>
      <c r="AH10" s="133" t="s">
        <v>593</v>
      </c>
      <c r="AI10" s="133" t="s">
        <v>594</v>
      </c>
    </row>
    <row r="11" spans="1:35" ht="12.75">
      <c r="A11" s="106">
        <v>318921</v>
      </c>
      <c r="B11" s="106">
        <v>318922</v>
      </c>
      <c r="C11" s="106">
        <v>318923</v>
      </c>
      <c r="E11" s="106">
        <v>11556</v>
      </c>
      <c r="I11" s="112">
        <v>1</v>
      </c>
      <c r="J11" s="35" t="s">
        <v>576</v>
      </c>
      <c r="K11" s="201">
        <f>Summary!J55</f>
        <v>42945822.49</v>
      </c>
      <c r="L11" s="202">
        <f>-$L$7*K11/$K$54</f>
        <v>-4775575.458134697</v>
      </c>
      <c r="M11" s="203">
        <f>SUM(K11:L11)</f>
        <v>38170247.031865306</v>
      </c>
      <c r="N11" s="128"/>
      <c r="O11" s="136">
        <v>1</v>
      </c>
      <c r="P11" s="136"/>
      <c r="Q11" s="136"/>
      <c r="R11" s="136"/>
      <c r="S11" s="140">
        <v>0.6564</v>
      </c>
      <c r="T11" s="140">
        <v>0.3436</v>
      </c>
      <c r="U11" s="136"/>
      <c r="V11" s="136"/>
      <c r="W11" s="136"/>
      <c r="X11" s="136"/>
      <c r="Y11" s="136">
        <f>O11*S11</f>
        <v>0.6564</v>
      </c>
      <c r="Z11" s="136">
        <f aca="true" t="shared" si="0" ref="Z11:AA16">O11*T11</f>
        <v>0.3436</v>
      </c>
      <c r="AA11" s="136">
        <f t="shared" si="0"/>
        <v>0</v>
      </c>
      <c r="AB11" s="136">
        <f aca="true" t="shared" si="1" ref="AB11:AC16">P11*V11</f>
        <v>0</v>
      </c>
      <c r="AC11" s="136">
        <f t="shared" si="1"/>
        <v>0</v>
      </c>
      <c r="AD11" s="137"/>
      <c r="AE11" s="206">
        <f>M11*Y11</f>
        <v>25054950.151716385</v>
      </c>
      <c r="AF11" s="206">
        <f>M11*Z11</f>
        <v>13115296.88014892</v>
      </c>
      <c r="AG11" s="206">
        <f>M11*AA11</f>
        <v>0</v>
      </c>
      <c r="AH11" s="206">
        <f>M11*AB11</f>
        <v>0</v>
      </c>
      <c r="AI11" s="206">
        <f>M11*AC11</f>
        <v>0</v>
      </c>
    </row>
    <row r="12" spans="1:35" ht="12.75">
      <c r="A12" s="106">
        <v>391670</v>
      </c>
      <c r="B12" s="106">
        <v>391671</v>
      </c>
      <c r="C12" s="106">
        <v>391672</v>
      </c>
      <c r="J12" s="35" t="s">
        <v>585</v>
      </c>
      <c r="K12" s="201">
        <f>Summary!J57</f>
        <v>0</v>
      </c>
      <c r="L12" s="202">
        <f aca="true" t="shared" si="2" ref="L12:L16">-$L$7*K12/$K$54</f>
        <v>0</v>
      </c>
      <c r="M12" s="203">
        <f aca="true" t="shared" si="3" ref="M12:M16">SUM(K12:L12)</f>
        <v>0</v>
      </c>
      <c r="N12" s="128"/>
      <c r="O12" s="136">
        <v>1</v>
      </c>
      <c r="P12" s="136"/>
      <c r="Q12" s="136"/>
      <c r="R12" s="136"/>
      <c r="S12" s="136"/>
      <c r="T12" s="136">
        <v>1</v>
      </c>
      <c r="U12" s="136"/>
      <c r="V12" s="136"/>
      <c r="W12" s="136"/>
      <c r="X12" s="136"/>
      <c r="Y12" s="136">
        <f aca="true" t="shared" si="4" ref="Y12">O12*S12</f>
        <v>0</v>
      </c>
      <c r="Z12" s="136">
        <f t="shared" si="0"/>
        <v>1</v>
      </c>
      <c r="AA12" s="136">
        <f t="shared" si="0"/>
        <v>0</v>
      </c>
      <c r="AB12" s="136">
        <f t="shared" si="1"/>
        <v>0</v>
      </c>
      <c r="AC12" s="136">
        <f t="shared" si="1"/>
        <v>0</v>
      </c>
      <c r="AD12" s="137"/>
      <c r="AE12" s="206">
        <f aca="true" t="shared" si="5" ref="AE12">M12*Y12</f>
        <v>0</v>
      </c>
      <c r="AF12" s="206">
        <f aca="true" t="shared" si="6" ref="AF12">M12*Z12</f>
        <v>0</v>
      </c>
      <c r="AG12" s="206">
        <f aca="true" t="shared" si="7" ref="AG12">M12*AA12</f>
        <v>0</v>
      </c>
      <c r="AH12" s="206">
        <f aca="true" t="shared" si="8" ref="AH12">M12*AB12</f>
        <v>0</v>
      </c>
      <c r="AI12" s="206">
        <f aca="true" t="shared" si="9" ref="AI12">M12*AC12</f>
        <v>0</v>
      </c>
    </row>
    <row r="13" spans="1:35" ht="12.75">
      <c r="A13" s="106">
        <v>324670</v>
      </c>
      <c r="B13" s="106">
        <v>324671</v>
      </c>
      <c r="C13" s="106">
        <v>324672</v>
      </c>
      <c r="E13" s="106">
        <v>11556</v>
      </c>
      <c r="J13" s="35" t="s">
        <v>578</v>
      </c>
      <c r="K13" s="201">
        <f>Summary!J59</f>
        <v>0</v>
      </c>
      <c r="L13" s="202">
        <f t="shared" si="2"/>
        <v>0</v>
      </c>
      <c r="M13" s="203">
        <f t="shared" si="3"/>
        <v>0</v>
      </c>
      <c r="N13" s="128"/>
      <c r="O13" s="136"/>
      <c r="P13" s="136">
        <v>1</v>
      </c>
      <c r="Q13" s="136"/>
      <c r="R13" s="136"/>
      <c r="S13" s="136"/>
      <c r="T13" s="136"/>
      <c r="U13" s="140">
        <v>0.6868</v>
      </c>
      <c r="V13" s="140">
        <v>0.3132</v>
      </c>
      <c r="W13" s="136"/>
      <c r="X13" s="136"/>
      <c r="Y13" s="136">
        <f aca="true" t="shared" si="10" ref="Y13">O13*S13</f>
        <v>0</v>
      </c>
      <c r="Z13" s="136">
        <f t="shared" si="0"/>
        <v>0</v>
      </c>
      <c r="AA13" s="136">
        <f t="shared" si="0"/>
        <v>0.6868</v>
      </c>
      <c r="AB13" s="136">
        <f t="shared" si="1"/>
        <v>0.3132</v>
      </c>
      <c r="AC13" s="136">
        <f t="shared" si="1"/>
        <v>0</v>
      </c>
      <c r="AD13" s="137"/>
      <c r="AE13" s="206">
        <f aca="true" t="shared" si="11" ref="AE13">M13*Y13</f>
        <v>0</v>
      </c>
      <c r="AF13" s="206">
        <f aca="true" t="shared" si="12" ref="AF13">M13*Z13</f>
        <v>0</v>
      </c>
      <c r="AG13" s="206">
        <f aca="true" t="shared" si="13" ref="AG13">M13*AA13</f>
        <v>0</v>
      </c>
      <c r="AH13" s="206">
        <f aca="true" t="shared" si="14" ref="AH13">M13*AB13</f>
        <v>0</v>
      </c>
      <c r="AI13" s="206">
        <f aca="true" t="shared" si="15" ref="AI13">M13*AC13</f>
        <v>0</v>
      </c>
    </row>
    <row r="14" spans="1:35" ht="12.75">
      <c r="A14" s="106">
        <v>319070</v>
      </c>
      <c r="B14" s="106">
        <v>319071</v>
      </c>
      <c r="C14" s="106">
        <v>319072</v>
      </c>
      <c r="J14" s="35" t="s">
        <v>584</v>
      </c>
      <c r="K14" s="201">
        <f>Summary!J61</f>
        <v>11469.35</v>
      </c>
      <c r="L14" s="202">
        <f t="shared" si="2"/>
        <v>-1275.3917192646875</v>
      </c>
      <c r="M14" s="203">
        <f t="shared" si="3"/>
        <v>10193.958280735313</v>
      </c>
      <c r="N14" s="128"/>
      <c r="O14" s="136"/>
      <c r="P14" s="136">
        <v>1</v>
      </c>
      <c r="Q14" s="136"/>
      <c r="R14" s="136"/>
      <c r="S14" s="136"/>
      <c r="T14" s="136"/>
      <c r="V14" s="136">
        <v>1</v>
      </c>
      <c r="W14" s="136"/>
      <c r="X14" s="136"/>
      <c r="Y14" s="136">
        <f aca="true" t="shared" si="16" ref="Y14:Y51">O14*S14</f>
        <v>0</v>
      </c>
      <c r="Z14" s="136">
        <f t="shared" si="0"/>
        <v>0</v>
      </c>
      <c r="AA14" s="136">
        <f>P14*U14</f>
        <v>0</v>
      </c>
      <c r="AB14" s="136">
        <f>P14*V14</f>
        <v>1</v>
      </c>
      <c r="AC14" s="136">
        <f t="shared" si="1"/>
        <v>0</v>
      </c>
      <c r="AD14" s="137"/>
      <c r="AE14" s="206">
        <f>M14*Y14</f>
        <v>0</v>
      </c>
      <c r="AF14" s="206">
        <f>M14*Z14</f>
        <v>0</v>
      </c>
      <c r="AG14" s="206">
        <f>M14*AA14</f>
        <v>0</v>
      </c>
      <c r="AH14" s="206">
        <f>M14*AB14</f>
        <v>10193.958280735313</v>
      </c>
      <c r="AI14" s="206">
        <f>M14*AC14</f>
        <v>0</v>
      </c>
    </row>
    <row r="15" spans="1:35" ht="12.75">
      <c r="A15" s="106">
        <v>319078</v>
      </c>
      <c r="B15" s="106">
        <v>319079</v>
      </c>
      <c r="C15" s="106">
        <v>319080</v>
      </c>
      <c r="J15" s="35" t="s">
        <v>579</v>
      </c>
      <c r="K15" s="201">
        <f>Summary!J75</f>
        <v>2101164.4000000004</v>
      </c>
      <c r="L15" s="202">
        <f t="shared" si="2"/>
        <v>-233649.4811452921</v>
      </c>
      <c r="M15" s="203">
        <f t="shared" si="3"/>
        <v>1867514.9188547083</v>
      </c>
      <c r="N15" s="128"/>
      <c r="O15" s="136"/>
      <c r="P15" s="136"/>
      <c r="Q15" s="136">
        <v>1</v>
      </c>
      <c r="R15" s="136"/>
      <c r="S15" s="136"/>
      <c r="T15" s="136"/>
      <c r="U15" s="136"/>
      <c r="V15" s="136"/>
      <c r="W15" s="136">
        <v>1</v>
      </c>
      <c r="X15" s="136"/>
      <c r="Y15" s="136">
        <f t="shared" si="16"/>
        <v>0</v>
      </c>
      <c r="Z15" s="136">
        <f t="shared" si="0"/>
        <v>0</v>
      </c>
      <c r="AA15" s="136">
        <f t="shared" si="0"/>
        <v>0</v>
      </c>
      <c r="AB15" s="136">
        <f t="shared" si="1"/>
        <v>0</v>
      </c>
      <c r="AC15" s="136">
        <f t="shared" si="1"/>
        <v>1</v>
      </c>
      <c r="AD15" s="137"/>
      <c r="AE15" s="206">
        <f>M15*Y15</f>
        <v>0</v>
      </c>
      <c r="AF15" s="206">
        <f>M15*Z15</f>
        <v>0</v>
      </c>
      <c r="AG15" s="206">
        <f>M15*AA15</f>
        <v>0</v>
      </c>
      <c r="AH15" s="206">
        <f>M15*AB15</f>
        <v>0</v>
      </c>
      <c r="AI15" s="206">
        <f>M15*AC15</f>
        <v>1867514.9188547083</v>
      </c>
    </row>
    <row r="16" spans="1:35" ht="12.75">
      <c r="A16" s="106">
        <v>319270</v>
      </c>
      <c r="B16" s="106">
        <v>319271</v>
      </c>
      <c r="C16" s="106">
        <v>319272</v>
      </c>
      <c r="J16" s="35" t="s">
        <v>580</v>
      </c>
      <c r="K16" s="201">
        <f>Summary!J77</f>
        <v>27154.12</v>
      </c>
      <c r="L16" s="202">
        <f t="shared" si="2"/>
        <v>-3019.5381422591195</v>
      </c>
      <c r="M16" s="203">
        <f t="shared" si="3"/>
        <v>24134.58185774088</v>
      </c>
      <c r="N16" s="128"/>
      <c r="O16" s="136"/>
      <c r="P16" s="136">
        <v>1</v>
      </c>
      <c r="Q16" s="136"/>
      <c r="R16" s="136"/>
      <c r="S16" s="136"/>
      <c r="T16" s="136"/>
      <c r="U16" s="136">
        <v>1</v>
      </c>
      <c r="W16" s="136"/>
      <c r="X16" s="136"/>
      <c r="Y16" s="136">
        <f t="shared" si="16"/>
        <v>0</v>
      </c>
      <c r="Z16" s="136">
        <f t="shared" si="0"/>
        <v>0</v>
      </c>
      <c r="AA16" s="136">
        <f>P16*U16</f>
        <v>1</v>
      </c>
      <c r="AB16" s="136">
        <f>P16*V16</f>
        <v>0</v>
      </c>
      <c r="AC16" s="136">
        <f t="shared" si="1"/>
        <v>0</v>
      </c>
      <c r="AD16" s="137"/>
      <c r="AE16" s="206">
        <f>M16*Y16</f>
        <v>0</v>
      </c>
      <c r="AF16" s="206">
        <f>M16*Z16</f>
        <v>0</v>
      </c>
      <c r="AG16" s="206">
        <f>M16*AA16</f>
        <v>24134.58185774088</v>
      </c>
      <c r="AH16" s="206">
        <f>M16*AB16</f>
        <v>0</v>
      </c>
      <c r="AI16" s="206">
        <f>M16*AC16</f>
        <v>0</v>
      </c>
    </row>
    <row r="17" spans="9:35" ht="12.75">
      <c r="I17" s="113" t="s">
        <v>595</v>
      </c>
      <c r="K17" s="204">
        <f>SUM(K11:K16)</f>
        <v>45085610.36</v>
      </c>
      <c r="L17" s="204">
        <f aca="true" t="shared" si="17" ref="L17:M17">SUM(L11:L16)</f>
        <v>-5013519.8691415135</v>
      </c>
      <c r="M17" s="204">
        <f t="shared" si="17"/>
        <v>40072090.49085849</v>
      </c>
      <c r="N17" s="128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7"/>
      <c r="AE17" s="204">
        <f>SUM(AE11:AE16)</f>
        <v>25054950.151716385</v>
      </c>
      <c r="AF17" s="204">
        <f aca="true" t="shared" si="18" ref="AF17:AI17">SUM(AF11:AF16)</f>
        <v>13115296.88014892</v>
      </c>
      <c r="AG17" s="204">
        <f t="shared" si="18"/>
        <v>24134.58185774088</v>
      </c>
      <c r="AH17" s="204">
        <f t="shared" si="18"/>
        <v>10193.958280735313</v>
      </c>
      <c r="AI17" s="204">
        <f t="shared" si="18"/>
        <v>1867514.9188547083</v>
      </c>
    </row>
    <row r="18" spans="11:35" ht="12.75">
      <c r="K18" s="139"/>
      <c r="L18" s="134"/>
      <c r="M18" s="135"/>
      <c r="N18" s="128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7"/>
      <c r="AE18" s="206"/>
      <c r="AF18" s="206"/>
      <c r="AG18" s="206"/>
      <c r="AH18" s="206"/>
      <c r="AI18" s="206"/>
    </row>
    <row r="19" spans="1:35" ht="12.75">
      <c r="A19" s="106">
        <v>319502</v>
      </c>
      <c r="B19" s="106">
        <v>319503</v>
      </c>
      <c r="C19" s="106">
        <v>319504</v>
      </c>
      <c r="D19" s="106">
        <v>11299</v>
      </c>
      <c r="E19" s="106">
        <v>11579</v>
      </c>
      <c r="I19" s="112">
        <v>2</v>
      </c>
      <c r="J19" s="35" t="s">
        <v>577</v>
      </c>
      <c r="K19" s="201">
        <f>Summary!J84</f>
        <v>-25666164.32</v>
      </c>
      <c r="L19" s="202">
        <f aca="true" t="shared" si="19" ref="L19:L28">-$L$7*K19/$K$54</f>
        <v>2854077.4707385143</v>
      </c>
      <c r="M19" s="203">
        <f aca="true" t="shared" si="20" ref="M19:M28">SUM(K19:L19)</f>
        <v>-22812086.849261485</v>
      </c>
      <c r="N19" s="128"/>
      <c r="O19" s="140">
        <v>0.52202145</v>
      </c>
      <c r="P19" s="140">
        <v>0.33919773</v>
      </c>
      <c r="Q19" s="140">
        <v>0.13878083</v>
      </c>
      <c r="R19" s="136"/>
      <c r="S19" s="140">
        <v>0.65496823</v>
      </c>
      <c r="T19" s="140">
        <v>0.34503177</v>
      </c>
      <c r="U19" s="140">
        <v>0.66164356</v>
      </c>
      <c r="V19" s="140">
        <v>0.33835644</v>
      </c>
      <c r="W19" s="136">
        <v>1</v>
      </c>
      <c r="X19" s="136"/>
      <c r="Y19" s="136">
        <f t="shared" si="16"/>
        <v>0.34190746512853354</v>
      </c>
      <c r="Z19" s="136">
        <f aca="true" t="shared" si="21" ref="Z19:AA28">O19*T19</f>
        <v>0.18011398487146651</v>
      </c>
      <c r="AA19" s="136">
        <f t="shared" si="21"/>
        <v>0.2244279936211188</v>
      </c>
      <c r="AB19" s="136">
        <f aca="true" t="shared" si="22" ref="AB19:AC28">P19*V19</f>
        <v>0.11476973637888119</v>
      </c>
      <c r="AC19" s="136">
        <f t="shared" si="22"/>
        <v>0.13878083</v>
      </c>
      <c r="AD19" s="137"/>
      <c r="AE19" s="206">
        <f aca="true" t="shared" si="23" ref="AE19:AE28">M19*Y19</f>
        <v>-7799622.78892295</v>
      </c>
      <c r="AF19" s="206">
        <f aca="true" t="shared" si="24" ref="AF19:AF28">M19*Z19</f>
        <v>-4108775.8656544634</v>
      </c>
      <c r="AG19" s="206">
        <f aca="true" t="shared" si="25" ref="AG19:AG28">M19*AA19</f>
        <v>-5119670.881890465</v>
      </c>
      <c r="AH19" s="206">
        <f aca="true" t="shared" si="26" ref="AH19:AH28">M19*AB19</f>
        <v>-2618137.193941883</v>
      </c>
      <c r="AI19" s="206">
        <f aca="true" t="shared" si="27" ref="AI19:AI28">M19*AC19</f>
        <v>-3165880.3469725936</v>
      </c>
    </row>
    <row r="20" spans="1:35" ht="12.75">
      <c r="A20" s="106">
        <v>319494</v>
      </c>
      <c r="B20" s="106">
        <v>319495</v>
      </c>
      <c r="C20" s="106">
        <v>319496</v>
      </c>
      <c r="D20" s="106">
        <v>11540</v>
      </c>
      <c r="J20" s="35" t="s">
        <v>581</v>
      </c>
      <c r="K20" s="201">
        <f>Summary!J89</f>
        <v>3690.43</v>
      </c>
      <c r="L20" s="202">
        <f t="shared" si="19"/>
        <v>-410.3758157634025</v>
      </c>
      <c r="M20" s="203">
        <f t="shared" si="20"/>
        <v>3280.0541842365974</v>
      </c>
      <c r="N20" s="128"/>
      <c r="O20" s="140">
        <v>0.60614239</v>
      </c>
      <c r="P20" s="140">
        <v>0.39385761</v>
      </c>
      <c r="Q20" s="136"/>
      <c r="R20" s="136"/>
      <c r="S20" s="136"/>
      <c r="T20" s="136">
        <v>1</v>
      </c>
      <c r="U20" s="136"/>
      <c r="V20" s="136">
        <v>1</v>
      </c>
      <c r="W20" s="136"/>
      <c r="X20" s="136"/>
      <c r="Y20" s="136">
        <f t="shared" si="16"/>
        <v>0</v>
      </c>
      <c r="Z20" s="136">
        <f t="shared" si="21"/>
        <v>0.60614239</v>
      </c>
      <c r="AA20" s="136">
        <f t="shared" si="21"/>
        <v>0</v>
      </c>
      <c r="AB20" s="136">
        <f t="shared" si="22"/>
        <v>0.39385761</v>
      </c>
      <c r="AC20" s="136">
        <f t="shared" si="22"/>
        <v>0</v>
      </c>
      <c r="AD20" s="137"/>
      <c r="AE20" s="206">
        <f t="shared" si="23"/>
        <v>0</v>
      </c>
      <c r="AF20" s="206">
        <f t="shared" si="24"/>
        <v>1988.1798825626715</v>
      </c>
      <c r="AG20" s="206">
        <f t="shared" si="25"/>
        <v>0</v>
      </c>
      <c r="AH20" s="206">
        <f t="shared" si="26"/>
        <v>1291.874301673926</v>
      </c>
      <c r="AI20" s="206">
        <f t="shared" si="27"/>
        <v>0</v>
      </c>
    </row>
    <row r="21" spans="1:35" ht="12.75">
      <c r="A21" s="106">
        <v>319486</v>
      </c>
      <c r="B21" s="106">
        <v>319487</v>
      </c>
      <c r="C21" s="106">
        <v>319488</v>
      </c>
      <c r="D21" s="106">
        <v>11540</v>
      </c>
      <c r="J21" s="35" t="s">
        <v>582</v>
      </c>
      <c r="K21" s="201">
        <f>Summary!J95</f>
        <v>-615617.85</v>
      </c>
      <c r="L21" s="202">
        <f t="shared" si="19"/>
        <v>68456.70488053207</v>
      </c>
      <c r="M21" s="203">
        <f t="shared" si="20"/>
        <v>-547161.1451194679</v>
      </c>
      <c r="N21" s="128"/>
      <c r="O21" s="140">
        <v>0.60614239</v>
      </c>
      <c r="P21" s="140">
        <v>0.39385761</v>
      </c>
      <c r="Q21" s="136"/>
      <c r="R21" s="136"/>
      <c r="S21" s="136">
        <v>1</v>
      </c>
      <c r="T21" s="136"/>
      <c r="U21" s="136">
        <v>1</v>
      </c>
      <c r="V21" s="136"/>
      <c r="W21" s="136"/>
      <c r="X21" s="136"/>
      <c r="Y21" s="136">
        <f t="shared" si="16"/>
        <v>0.60614239</v>
      </c>
      <c r="Z21" s="136">
        <f t="shared" si="21"/>
        <v>0</v>
      </c>
      <c r="AA21" s="136">
        <f t="shared" si="21"/>
        <v>0.39385761</v>
      </c>
      <c r="AB21" s="136">
        <f t="shared" si="22"/>
        <v>0</v>
      </c>
      <c r="AC21" s="136">
        <f t="shared" si="22"/>
        <v>0</v>
      </c>
      <c r="AD21" s="137"/>
      <c r="AE21" s="206">
        <f t="shared" si="23"/>
        <v>-331657.5642178511</v>
      </c>
      <c r="AF21" s="206">
        <f t="shared" si="24"/>
        <v>0</v>
      </c>
      <c r="AG21" s="206">
        <f t="shared" si="25"/>
        <v>-215503.5809016168</v>
      </c>
      <c r="AH21" s="206">
        <f t="shared" si="26"/>
        <v>0</v>
      </c>
      <c r="AI21" s="206">
        <f t="shared" si="27"/>
        <v>0</v>
      </c>
    </row>
    <row r="22" spans="1:35" ht="12.75">
      <c r="A22" s="106">
        <v>319542</v>
      </c>
      <c r="B22" s="106">
        <v>319543</v>
      </c>
      <c r="C22" s="106">
        <v>319544</v>
      </c>
      <c r="E22" s="106">
        <v>11579</v>
      </c>
      <c r="J22" s="35" t="s">
        <v>576</v>
      </c>
      <c r="K22" s="201">
        <f>Summary!J99</f>
        <v>-61172.02</v>
      </c>
      <c r="L22" s="202">
        <f t="shared" si="19"/>
        <v>6802.328620078196</v>
      </c>
      <c r="M22" s="203">
        <f t="shared" si="20"/>
        <v>-54369.6913799218</v>
      </c>
      <c r="N22" s="128"/>
      <c r="O22" s="136">
        <v>1</v>
      </c>
      <c r="P22" s="136"/>
      <c r="Q22" s="136"/>
      <c r="R22" s="136"/>
      <c r="S22" s="140">
        <v>0.65496823</v>
      </c>
      <c r="T22" s="140">
        <v>0.34503177</v>
      </c>
      <c r="U22" s="136"/>
      <c r="V22" s="136"/>
      <c r="W22" s="136"/>
      <c r="X22" s="136"/>
      <c r="Y22" s="136">
        <f t="shared" si="16"/>
        <v>0.65496823</v>
      </c>
      <c r="Z22" s="136">
        <f t="shared" si="21"/>
        <v>0.34503177</v>
      </c>
      <c r="AA22" s="136">
        <f t="shared" si="21"/>
        <v>0</v>
      </c>
      <c r="AB22" s="136">
        <f t="shared" si="22"/>
        <v>0</v>
      </c>
      <c r="AC22" s="136">
        <f t="shared" si="22"/>
        <v>0</v>
      </c>
      <c r="AD22" s="137"/>
      <c r="AE22" s="206">
        <f t="shared" si="23"/>
        <v>-35610.42052875364</v>
      </c>
      <c r="AF22" s="206">
        <f t="shared" si="24"/>
        <v>-18759.270851168163</v>
      </c>
      <c r="AG22" s="206">
        <f t="shared" si="25"/>
        <v>0</v>
      </c>
      <c r="AH22" s="206">
        <f t="shared" si="26"/>
        <v>0</v>
      </c>
      <c r="AI22" s="206">
        <f t="shared" si="27"/>
        <v>0</v>
      </c>
    </row>
    <row r="23" spans="1:35" ht="12.75">
      <c r="A23" s="106">
        <v>410483</v>
      </c>
      <c r="B23" s="106">
        <v>410484</v>
      </c>
      <c r="C23" s="106">
        <v>410485</v>
      </c>
      <c r="J23" s="35" t="s">
        <v>585</v>
      </c>
      <c r="K23" s="201">
        <f>Summary!J101</f>
        <v>3923405.91</v>
      </c>
      <c r="L23" s="202">
        <f t="shared" si="19"/>
        <v>-436282.73694046616</v>
      </c>
      <c r="M23" s="203">
        <f t="shared" si="20"/>
        <v>3487123.173059534</v>
      </c>
      <c r="N23" s="128"/>
      <c r="O23" s="136">
        <v>1</v>
      </c>
      <c r="P23" s="136"/>
      <c r="Q23" s="136"/>
      <c r="R23" s="136"/>
      <c r="S23" s="136"/>
      <c r="T23" s="136">
        <v>1</v>
      </c>
      <c r="U23" s="136"/>
      <c r="V23" s="136"/>
      <c r="W23" s="136"/>
      <c r="X23" s="136"/>
      <c r="Y23" s="136">
        <f t="shared" si="16"/>
        <v>0</v>
      </c>
      <c r="Z23" s="136">
        <f t="shared" si="21"/>
        <v>1</v>
      </c>
      <c r="AA23" s="136">
        <f t="shared" si="21"/>
        <v>0</v>
      </c>
      <c r="AB23" s="136">
        <f t="shared" si="22"/>
        <v>0</v>
      </c>
      <c r="AC23" s="136">
        <f t="shared" si="22"/>
        <v>0</v>
      </c>
      <c r="AD23" s="137"/>
      <c r="AE23" s="206">
        <f t="shared" si="23"/>
        <v>0</v>
      </c>
      <c r="AF23" s="206">
        <f t="shared" si="24"/>
        <v>3487123.173059534</v>
      </c>
      <c r="AG23" s="206">
        <f t="shared" si="25"/>
        <v>0</v>
      </c>
      <c r="AH23" s="206">
        <f t="shared" si="26"/>
        <v>0</v>
      </c>
      <c r="AI23" s="206">
        <f t="shared" si="27"/>
        <v>0</v>
      </c>
    </row>
    <row r="24" spans="1:35" ht="12.75">
      <c r="A24" s="106">
        <v>319534</v>
      </c>
      <c r="B24" s="106">
        <v>319535</v>
      </c>
      <c r="C24" s="106">
        <v>319536</v>
      </c>
      <c r="J24" s="35" t="s">
        <v>587</v>
      </c>
      <c r="K24" s="201">
        <f>Summary!J107</f>
        <v>12925191.389999999</v>
      </c>
      <c r="L24" s="202">
        <f t="shared" si="19"/>
        <v>-1437281.2817393518</v>
      </c>
      <c r="M24" s="203">
        <f t="shared" si="20"/>
        <v>11487910.108260646</v>
      </c>
      <c r="N24" s="128"/>
      <c r="O24" s="136">
        <v>1</v>
      </c>
      <c r="P24" s="136"/>
      <c r="Q24" s="136"/>
      <c r="R24" s="136"/>
      <c r="S24" s="136">
        <v>1</v>
      </c>
      <c r="T24" s="136"/>
      <c r="U24" s="136"/>
      <c r="V24" s="136"/>
      <c r="W24" s="136"/>
      <c r="X24" s="136"/>
      <c r="Y24" s="136">
        <f t="shared" si="16"/>
        <v>1</v>
      </c>
      <c r="Z24" s="136">
        <f t="shared" si="21"/>
        <v>0</v>
      </c>
      <c r="AA24" s="136">
        <f t="shared" si="21"/>
        <v>0</v>
      </c>
      <c r="AB24" s="136">
        <f t="shared" si="22"/>
        <v>0</v>
      </c>
      <c r="AC24" s="136">
        <f t="shared" si="22"/>
        <v>0</v>
      </c>
      <c r="AD24" s="137"/>
      <c r="AE24" s="206">
        <f t="shared" si="23"/>
        <v>11487910.108260646</v>
      </c>
      <c r="AF24" s="206">
        <f t="shared" si="24"/>
        <v>0</v>
      </c>
      <c r="AG24" s="206">
        <f t="shared" si="25"/>
        <v>0</v>
      </c>
      <c r="AH24" s="206">
        <f t="shared" si="26"/>
        <v>0</v>
      </c>
      <c r="AI24" s="206">
        <f t="shared" si="27"/>
        <v>0</v>
      </c>
    </row>
    <row r="25" spans="1:35" ht="12.75">
      <c r="A25" s="106">
        <v>319526</v>
      </c>
      <c r="B25" s="106">
        <v>319527</v>
      </c>
      <c r="C25" s="106">
        <v>319528</v>
      </c>
      <c r="D25" s="106">
        <v>11520</v>
      </c>
      <c r="E25" s="106">
        <v>11579</v>
      </c>
      <c r="J25" s="35" t="s">
        <v>583</v>
      </c>
      <c r="K25" s="201">
        <f>Summary!J109</f>
        <v>0</v>
      </c>
      <c r="L25" s="202">
        <f t="shared" si="19"/>
        <v>0</v>
      </c>
      <c r="M25" s="203">
        <f t="shared" si="20"/>
        <v>0</v>
      </c>
      <c r="N25" s="128"/>
      <c r="O25" s="136"/>
      <c r="P25" s="140">
        <v>0.70965052</v>
      </c>
      <c r="Q25" s="140">
        <v>0.29034948</v>
      </c>
      <c r="R25" s="136"/>
      <c r="S25" s="136"/>
      <c r="T25" s="136"/>
      <c r="U25" s="140">
        <v>0.66164356</v>
      </c>
      <c r="V25" s="140">
        <v>0.33835644</v>
      </c>
      <c r="W25" s="136">
        <v>1</v>
      </c>
      <c r="X25" s="136"/>
      <c r="Y25" s="136">
        <f t="shared" si="16"/>
        <v>0</v>
      </c>
      <c r="Z25" s="136">
        <f t="shared" si="21"/>
        <v>0</v>
      </c>
      <c r="AA25" s="136">
        <f t="shared" si="21"/>
        <v>0.46953569640865117</v>
      </c>
      <c r="AB25" s="136">
        <f t="shared" si="22"/>
        <v>0.24011482359134878</v>
      </c>
      <c r="AC25" s="136">
        <f t="shared" si="22"/>
        <v>0.29034948</v>
      </c>
      <c r="AD25" s="137"/>
      <c r="AE25" s="206">
        <f t="shared" si="23"/>
        <v>0</v>
      </c>
      <c r="AF25" s="206">
        <f t="shared" si="24"/>
        <v>0</v>
      </c>
      <c r="AG25" s="206">
        <f t="shared" si="25"/>
        <v>0</v>
      </c>
      <c r="AH25" s="206">
        <f t="shared" si="26"/>
        <v>0</v>
      </c>
      <c r="AI25" s="206">
        <f t="shared" si="27"/>
        <v>0</v>
      </c>
    </row>
    <row r="26" spans="1:35" ht="12.75">
      <c r="A26" s="106">
        <v>319518</v>
      </c>
      <c r="B26" s="106">
        <v>319519</v>
      </c>
      <c r="C26" s="106">
        <v>319520</v>
      </c>
      <c r="E26" s="106">
        <v>11579</v>
      </c>
      <c r="J26" s="35" t="s">
        <v>578</v>
      </c>
      <c r="K26" s="201">
        <f>Summary!J111</f>
        <v>-10747.98</v>
      </c>
      <c r="L26" s="202">
        <f t="shared" si="19"/>
        <v>1195.1753753109351</v>
      </c>
      <c r="M26" s="203">
        <f t="shared" si="20"/>
        <v>-9552.804624689064</v>
      </c>
      <c r="N26" s="128"/>
      <c r="O26" s="136"/>
      <c r="P26" s="136">
        <v>1</v>
      </c>
      <c r="Q26" s="136"/>
      <c r="R26" s="136"/>
      <c r="S26" s="136"/>
      <c r="T26" s="136"/>
      <c r="U26" s="140">
        <v>0.66164356</v>
      </c>
      <c r="V26" s="140">
        <v>0.33835644</v>
      </c>
      <c r="W26" s="136"/>
      <c r="X26" s="136"/>
      <c r="Y26" s="136">
        <f t="shared" si="16"/>
        <v>0</v>
      </c>
      <c r="Z26" s="136">
        <f t="shared" si="21"/>
        <v>0</v>
      </c>
      <c r="AA26" s="136">
        <f t="shared" si="21"/>
        <v>0.66164356</v>
      </c>
      <c r="AB26" s="136">
        <f t="shared" si="22"/>
        <v>0.33835644</v>
      </c>
      <c r="AC26" s="136">
        <f t="shared" si="22"/>
        <v>0</v>
      </c>
      <c r="AD26" s="137"/>
      <c r="AE26" s="206">
        <f t="shared" si="23"/>
        <v>0</v>
      </c>
      <c r="AF26" s="206">
        <f t="shared" si="24"/>
        <v>0</v>
      </c>
      <c r="AG26" s="206">
        <f t="shared" si="25"/>
        <v>-6320.551659863737</v>
      </c>
      <c r="AH26" s="206">
        <f t="shared" si="26"/>
        <v>-3232.2529648253276</v>
      </c>
      <c r="AI26" s="206">
        <f t="shared" si="27"/>
        <v>0</v>
      </c>
    </row>
    <row r="27" spans="1:35" ht="12.75">
      <c r="A27" s="106">
        <v>410491</v>
      </c>
      <c r="B27" s="106">
        <v>410492</v>
      </c>
      <c r="C27" s="106">
        <v>410493</v>
      </c>
      <c r="J27" s="35" t="s">
        <v>584</v>
      </c>
      <c r="K27" s="201">
        <f>Summary!J113</f>
        <v>716887.83</v>
      </c>
      <c r="L27" s="202">
        <f t="shared" si="19"/>
        <v>-79717.92665003953</v>
      </c>
      <c r="M27" s="203">
        <f t="shared" si="20"/>
        <v>637169.9033499605</v>
      </c>
      <c r="N27" s="128"/>
      <c r="O27" s="136"/>
      <c r="P27" s="136">
        <v>1</v>
      </c>
      <c r="Q27" s="136"/>
      <c r="R27" s="136"/>
      <c r="S27" s="136"/>
      <c r="T27" s="136"/>
      <c r="V27" s="136">
        <v>1</v>
      </c>
      <c r="W27" s="136"/>
      <c r="X27" s="136"/>
      <c r="Y27" s="136">
        <f aca="true" t="shared" si="28" ref="Y27">O27*S27</f>
        <v>0</v>
      </c>
      <c r="Z27" s="136">
        <f t="shared" si="21"/>
        <v>0</v>
      </c>
      <c r="AA27" s="136">
        <f>P27*U27</f>
        <v>0</v>
      </c>
      <c r="AB27" s="136">
        <f>P27*V27</f>
        <v>1</v>
      </c>
      <c r="AC27" s="136">
        <f t="shared" si="22"/>
        <v>0</v>
      </c>
      <c r="AD27" s="137"/>
      <c r="AE27" s="206">
        <f>M27*Y27</f>
        <v>0</v>
      </c>
      <c r="AF27" s="206">
        <f>M27*Z27</f>
        <v>0</v>
      </c>
      <c r="AG27" s="206">
        <f>M27*AA27</f>
        <v>0</v>
      </c>
      <c r="AH27" s="206">
        <f>M27*AB27</f>
        <v>637169.9033499605</v>
      </c>
      <c r="AI27" s="206">
        <f>M27*AC27</f>
        <v>0</v>
      </c>
    </row>
    <row r="28" spans="1:35" ht="12.75">
      <c r="A28" s="106">
        <v>319558</v>
      </c>
      <c r="B28" s="106">
        <v>319559</v>
      </c>
      <c r="C28" s="106">
        <v>319560</v>
      </c>
      <c r="J28" s="35" t="s">
        <v>580</v>
      </c>
      <c r="K28" s="201">
        <f>Summary!J116</f>
        <v>2535193.33</v>
      </c>
      <c r="L28" s="202">
        <f t="shared" si="19"/>
        <v>-281913.49813346606</v>
      </c>
      <c r="M28" s="203">
        <f t="shared" si="20"/>
        <v>2253279.831866534</v>
      </c>
      <c r="N28" s="128"/>
      <c r="O28" s="136"/>
      <c r="P28" s="136">
        <v>1</v>
      </c>
      <c r="Q28" s="136"/>
      <c r="R28" s="136"/>
      <c r="S28" s="136"/>
      <c r="T28" s="136"/>
      <c r="U28" s="136">
        <v>1</v>
      </c>
      <c r="V28" s="136"/>
      <c r="W28" s="136"/>
      <c r="X28" s="136"/>
      <c r="Y28" s="136">
        <f t="shared" si="16"/>
        <v>0</v>
      </c>
      <c r="Z28" s="136">
        <f t="shared" si="21"/>
        <v>0</v>
      </c>
      <c r="AA28" s="136">
        <f t="shared" si="21"/>
        <v>1</v>
      </c>
      <c r="AB28" s="136">
        <f t="shared" si="22"/>
        <v>0</v>
      </c>
      <c r="AC28" s="136">
        <f t="shared" si="22"/>
        <v>0</v>
      </c>
      <c r="AD28" s="137"/>
      <c r="AE28" s="206">
        <f t="shared" si="23"/>
        <v>0</v>
      </c>
      <c r="AF28" s="206">
        <f t="shared" si="24"/>
        <v>0</v>
      </c>
      <c r="AG28" s="206">
        <f t="shared" si="25"/>
        <v>2253279.831866534</v>
      </c>
      <c r="AH28" s="206">
        <f t="shared" si="26"/>
        <v>0</v>
      </c>
      <c r="AI28" s="206">
        <f t="shared" si="27"/>
        <v>0</v>
      </c>
    </row>
    <row r="29" spans="9:35" ht="12.75">
      <c r="I29" s="113" t="s">
        <v>596</v>
      </c>
      <c r="K29" s="204">
        <f>SUM(K19:K28)</f>
        <v>-6249333.280000003</v>
      </c>
      <c r="L29" s="204">
        <f>SUM(L19:L28)</f>
        <v>694925.8603353479</v>
      </c>
      <c r="M29" s="204">
        <f aca="true" t="shared" si="29" ref="M29">SUM(M19:M28)</f>
        <v>-5554407.419664657</v>
      </c>
      <c r="N29" s="128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7"/>
      <c r="AE29" s="204">
        <f>SUM(AE19:AE28)</f>
        <v>3321019.3345910916</v>
      </c>
      <c r="AF29" s="204">
        <f>SUM(AF19:AF28)</f>
        <v>-638423.7835635352</v>
      </c>
      <c r="AG29" s="204">
        <f aca="true" t="shared" si="30" ref="AG29:AI29">SUM(AG19:AG28)</f>
        <v>-3088215.1825854112</v>
      </c>
      <c r="AH29" s="204">
        <f t="shared" si="30"/>
        <v>-1982907.6692550739</v>
      </c>
      <c r="AI29" s="204">
        <f t="shared" si="30"/>
        <v>-3165880.3469725936</v>
      </c>
    </row>
    <row r="30" spans="11:35" ht="12.75">
      <c r="K30" s="204"/>
      <c r="L30" s="205"/>
      <c r="M30" s="206"/>
      <c r="N30" s="128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7"/>
      <c r="AE30" s="206"/>
      <c r="AF30" s="206"/>
      <c r="AG30" s="206"/>
      <c r="AH30" s="206"/>
      <c r="AI30" s="206"/>
    </row>
    <row r="31" spans="1:35" ht="12.75">
      <c r="A31" s="106">
        <v>319746</v>
      </c>
      <c r="B31" s="106">
        <v>319747</v>
      </c>
      <c r="C31" s="106">
        <v>319748</v>
      </c>
      <c r="D31" s="106">
        <v>11305</v>
      </c>
      <c r="E31" s="106">
        <v>11553</v>
      </c>
      <c r="I31" s="112">
        <v>4</v>
      </c>
      <c r="J31" s="35" t="s">
        <v>577</v>
      </c>
      <c r="K31" s="201">
        <f>Summary!J216</f>
        <v>85488249.43999995</v>
      </c>
      <c r="L31" s="202">
        <f aca="true" t="shared" si="31" ref="L31:L42">-$L$7*K31/$K$54</f>
        <v>-9506293.33224725</v>
      </c>
      <c r="M31" s="203">
        <f aca="true" t="shared" si="32" ref="M31:M42">SUM(K31:L31)</f>
        <v>75981956.10775271</v>
      </c>
      <c r="N31" s="128"/>
      <c r="O31" s="140">
        <v>0.70578</v>
      </c>
      <c r="P31" s="140">
        <v>0.20513</v>
      </c>
      <c r="Q31" s="140">
        <v>0.08909</v>
      </c>
      <c r="R31" s="136"/>
      <c r="S31" s="140">
        <v>0.69189</v>
      </c>
      <c r="T31" s="140">
        <v>0.30811</v>
      </c>
      <c r="U31" s="140">
        <v>0.72593</v>
      </c>
      <c r="V31" s="140">
        <v>0.27407</v>
      </c>
      <c r="W31" s="136">
        <v>1</v>
      </c>
      <c r="X31" s="136"/>
      <c r="Y31" s="136">
        <f t="shared" si="16"/>
        <v>0.4883221242</v>
      </c>
      <c r="Z31" s="136">
        <f aca="true" t="shared" si="33" ref="Z31:Z42">O31*T31</f>
        <v>0.21745787579999998</v>
      </c>
      <c r="AA31" s="136">
        <f aca="true" t="shared" si="34" ref="AA31:AA42">P31*U31</f>
        <v>0.1489100209</v>
      </c>
      <c r="AB31" s="136">
        <f aca="true" t="shared" si="35" ref="AB31:AB42">P31*V31</f>
        <v>0.0562199791</v>
      </c>
      <c r="AC31" s="136">
        <f aca="true" t="shared" si="36" ref="AC31:AC42">Q31*W31</f>
        <v>0.08909</v>
      </c>
      <c r="AD31" s="137"/>
      <c r="AE31" s="206">
        <f aca="true" t="shared" si="37" ref="AE31:AE51">M31*Y31</f>
        <v>37103670.207408965</v>
      </c>
      <c r="AF31" s="206">
        <f aca="true" t="shared" si="38" ref="AF31:AF51">M31*Z31</f>
        <v>16522874.774320738</v>
      </c>
      <c r="AG31" s="206">
        <f aca="true" t="shared" si="39" ref="AG31:AG51">M31*AA31</f>
        <v>11314474.672028339</v>
      </c>
      <c r="AH31" s="206">
        <f aca="true" t="shared" si="40" ref="AH31:AH51">M31*AB31</f>
        <v>4271703.984354975</v>
      </c>
      <c r="AI31" s="206">
        <f aca="true" t="shared" si="41" ref="AI31:AI51">M31*AC31</f>
        <v>6769232.469639689</v>
      </c>
    </row>
    <row r="32" spans="1:35" ht="12.75">
      <c r="A32" s="106">
        <v>319738</v>
      </c>
      <c r="B32" s="106">
        <v>319739</v>
      </c>
      <c r="C32" s="106">
        <v>319740</v>
      </c>
      <c r="D32" s="106">
        <v>11509</v>
      </c>
      <c r="E32" s="106">
        <v>11553</v>
      </c>
      <c r="J32" s="35" t="s">
        <v>588</v>
      </c>
      <c r="K32" s="201">
        <f>Summary!J221</f>
        <v>-57560.36</v>
      </c>
      <c r="L32" s="202">
        <f t="shared" si="31"/>
        <v>6400.712028309743</v>
      </c>
      <c r="M32" s="203">
        <f t="shared" si="32"/>
        <v>-51159.647971690254</v>
      </c>
      <c r="N32" s="128"/>
      <c r="O32" s="140">
        <v>0.77873</v>
      </c>
      <c r="P32" s="140">
        <v>0.22127</v>
      </c>
      <c r="Q32" s="136"/>
      <c r="R32" s="136"/>
      <c r="S32" s="140">
        <v>0.69189</v>
      </c>
      <c r="T32" s="140">
        <v>0.30811</v>
      </c>
      <c r="U32" s="140">
        <v>0.72593</v>
      </c>
      <c r="V32" s="140">
        <v>0.27407</v>
      </c>
      <c r="W32" s="136"/>
      <c r="X32" s="136"/>
      <c r="Y32" s="136">
        <f t="shared" si="16"/>
        <v>0.5387954997000001</v>
      </c>
      <c r="Z32" s="136">
        <f t="shared" si="33"/>
        <v>0.23993450030000002</v>
      </c>
      <c r="AA32" s="136">
        <f t="shared" si="34"/>
        <v>0.1606265311</v>
      </c>
      <c r="AB32" s="136">
        <f t="shared" si="35"/>
        <v>0.0606434689</v>
      </c>
      <c r="AC32" s="136">
        <f t="shared" si="36"/>
        <v>0</v>
      </c>
      <c r="AD32" s="137"/>
      <c r="AE32" s="206">
        <f t="shared" si="37"/>
        <v>-27564.588093382947</v>
      </c>
      <c r="AF32" s="206">
        <f t="shared" si="38"/>
        <v>-12274.96457161141</v>
      </c>
      <c r="AG32" s="206">
        <f t="shared" si="39"/>
        <v>-8217.596785989756</v>
      </c>
      <c r="AH32" s="206">
        <f t="shared" si="40"/>
        <v>-3102.498520706146</v>
      </c>
      <c r="AI32" s="206">
        <f t="shared" si="41"/>
        <v>0</v>
      </c>
    </row>
    <row r="33" spans="1:35" ht="12.75">
      <c r="A33" s="106">
        <v>319730</v>
      </c>
      <c r="B33" s="106">
        <v>319731</v>
      </c>
      <c r="C33" s="106">
        <v>319732</v>
      </c>
      <c r="D33" s="106">
        <v>11509</v>
      </c>
      <c r="J33" s="35" t="s">
        <v>581</v>
      </c>
      <c r="K33" s="201">
        <f>Summary!J225</f>
        <v>-14584.51</v>
      </c>
      <c r="L33" s="202">
        <f t="shared" si="31"/>
        <v>1621.797511064971</v>
      </c>
      <c r="M33" s="203">
        <f t="shared" si="32"/>
        <v>-12962.712488935029</v>
      </c>
      <c r="N33" s="128"/>
      <c r="O33" s="140">
        <v>0.77873</v>
      </c>
      <c r="P33" s="140">
        <v>0.22127</v>
      </c>
      <c r="Q33" s="136"/>
      <c r="R33" s="136"/>
      <c r="S33" s="136"/>
      <c r="T33" s="136">
        <v>1</v>
      </c>
      <c r="U33" s="136"/>
      <c r="V33" s="136">
        <v>1</v>
      </c>
      <c r="W33" s="136"/>
      <c r="X33" s="136"/>
      <c r="Y33" s="136">
        <f t="shared" si="16"/>
        <v>0</v>
      </c>
      <c r="Z33" s="136">
        <f t="shared" si="33"/>
        <v>0.77873</v>
      </c>
      <c r="AA33" s="136">
        <f t="shared" si="34"/>
        <v>0</v>
      </c>
      <c r="AB33" s="136">
        <f t="shared" si="35"/>
        <v>0.22127</v>
      </c>
      <c r="AC33" s="136">
        <f t="shared" si="36"/>
        <v>0</v>
      </c>
      <c r="AD33" s="137"/>
      <c r="AE33" s="206">
        <f t="shared" si="37"/>
        <v>0</v>
      </c>
      <c r="AF33" s="206">
        <f t="shared" si="38"/>
        <v>-10094.453096508376</v>
      </c>
      <c r="AG33" s="206">
        <f t="shared" si="39"/>
        <v>0</v>
      </c>
      <c r="AH33" s="206">
        <f t="shared" si="40"/>
        <v>-2868.259392426654</v>
      </c>
      <c r="AI33" s="206">
        <f t="shared" si="41"/>
        <v>0</v>
      </c>
    </row>
    <row r="34" spans="1:35" ht="12.75">
      <c r="A34" s="106">
        <v>319722</v>
      </c>
      <c r="B34" s="106">
        <v>319723</v>
      </c>
      <c r="C34" s="106">
        <v>319724</v>
      </c>
      <c r="D34" s="106">
        <v>11509</v>
      </c>
      <c r="J34" s="35" t="s">
        <v>582</v>
      </c>
      <c r="K34" s="201">
        <f>Summary!J232</f>
        <v>-1015731.2000000001</v>
      </c>
      <c r="L34" s="202">
        <f t="shared" si="31"/>
        <v>112949.30937488038</v>
      </c>
      <c r="M34" s="203">
        <f t="shared" si="32"/>
        <v>-902781.8906251197</v>
      </c>
      <c r="N34" s="128"/>
      <c r="O34" s="140">
        <v>0.77873</v>
      </c>
      <c r="P34" s="140">
        <v>0.22127</v>
      </c>
      <c r="Q34" s="136"/>
      <c r="R34" s="136"/>
      <c r="S34" s="136">
        <v>1</v>
      </c>
      <c r="T34" s="136"/>
      <c r="U34" s="136">
        <v>1</v>
      </c>
      <c r="V34" s="136"/>
      <c r="W34" s="136"/>
      <c r="X34" s="136"/>
      <c r="Y34" s="136">
        <f t="shared" si="16"/>
        <v>0.77873</v>
      </c>
      <c r="Z34" s="136">
        <f t="shared" si="33"/>
        <v>0</v>
      </c>
      <c r="AA34" s="136">
        <f t="shared" si="34"/>
        <v>0.22127</v>
      </c>
      <c r="AB34" s="136">
        <f t="shared" si="35"/>
        <v>0</v>
      </c>
      <c r="AC34" s="136">
        <f t="shared" si="36"/>
        <v>0</v>
      </c>
      <c r="AD34" s="137"/>
      <c r="AE34" s="206">
        <f t="shared" si="37"/>
        <v>-703023.3416864994</v>
      </c>
      <c r="AF34" s="206">
        <f t="shared" si="38"/>
        <v>0</v>
      </c>
      <c r="AG34" s="206">
        <f t="shared" si="39"/>
        <v>-199758.54893862022</v>
      </c>
      <c r="AH34" s="206">
        <f t="shared" si="40"/>
        <v>0</v>
      </c>
      <c r="AI34" s="206">
        <f t="shared" si="41"/>
        <v>0</v>
      </c>
    </row>
    <row r="35" spans="1:35" ht="12.75">
      <c r="A35" s="106">
        <v>319714</v>
      </c>
      <c r="B35" s="106">
        <v>319715</v>
      </c>
      <c r="C35" s="106">
        <v>319716</v>
      </c>
      <c r="E35" s="106">
        <v>11553</v>
      </c>
      <c r="J35" s="35" t="s">
        <v>576</v>
      </c>
      <c r="K35" s="201">
        <f>Summary!J238</f>
        <v>-11741061.43</v>
      </c>
      <c r="L35" s="202">
        <f t="shared" si="31"/>
        <v>1305606.030263268</v>
      </c>
      <c r="M35" s="203">
        <f t="shared" si="32"/>
        <v>-10435455.399736732</v>
      </c>
      <c r="N35" s="128"/>
      <c r="O35" s="136">
        <v>1</v>
      </c>
      <c r="P35" s="136"/>
      <c r="Q35" s="136"/>
      <c r="R35" s="136"/>
      <c r="S35" s="140">
        <v>0.69189</v>
      </c>
      <c r="T35" s="140">
        <v>0.30811</v>
      </c>
      <c r="U35" s="136"/>
      <c r="V35" s="136"/>
      <c r="W35" s="136"/>
      <c r="X35" s="136"/>
      <c r="Y35" s="136">
        <f t="shared" si="16"/>
        <v>0.69189</v>
      </c>
      <c r="Z35" s="136">
        <f t="shared" si="33"/>
        <v>0.30811</v>
      </c>
      <c r="AA35" s="136">
        <f t="shared" si="34"/>
        <v>0</v>
      </c>
      <c r="AB35" s="136">
        <f t="shared" si="35"/>
        <v>0</v>
      </c>
      <c r="AC35" s="136">
        <f t="shared" si="36"/>
        <v>0</v>
      </c>
      <c r="AD35" s="137"/>
      <c r="AE35" s="206">
        <f t="shared" si="37"/>
        <v>-7220187.236523848</v>
      </c>
      <c r="AF35" s="206">
        <f t="shared" si="38"/>
        <v>-3215268.1632128847</v>
      </c>
      <c r="AG35" s="206">
        <f t="shared" si="39"/>
        <v>0</v>
      </c>
      <c r="AH35" s="206">
        <f t="shared" si="40"/>
        <v>0</v>
      </c>
      <c r="AI35" s="206">
        <f t="shared" si="41"/>
        <v>0</v>
      </c>
    </row>
    <row r="36" spans="1:35" ht="12.75">
      <c r="A36" s="106">
        <v>319706</v>
      </c>
      <c r="B36" s="106">
        <v>319707</v>
      </c>
      <c r="C36" s="106">
        <v>319708</v>
      </c>
      <c r="J36" s="35" t="s">
        <v>585</v>
      </c>
      <c r="K36" s="201">
        <f>Summary!J243</f>
        <v>2610014.5</v>
      </c>
      <c r="L36" s="202">
        <f t="shared" si="31"/>
        <v>-290233.61223266914</v>
      </c>
      <c r="M36" s="203">
        <f t="shared" si="32"/>
        <v>2319780.8877673307</v>
      </c>
      <c r="N36" s="128"/>
      <c r="O36" s="136">
        <v>1</v>
      </c>
      <c r="P36" s="136"/>
      <c r="Q36" s="136"/>
      <c r="R36" s="136"/>
      <c r="S36" s="136"/>
      <c r="T36" s="136">
        <v>1</v>
      </c>
      <c r="U36" s="136"/>
      <c r="V36" s="136"/>
      <c r="W36" s="136"/>
      <c r="X36" s="136"/>
      <c r="Y36" s="136">
        <f t="shared" si="16"/>
        <v>0</v>
      </c>
      <c r="Z36" s="136">
        <f t="shared" si="33"/>
        <v>1</v>
      </c>
      <c r="AA36" s="136">
        <f t="shared" si="34"/>
        <v>0</v>
      </c>
      <c r="AB36" s="136">
        <f t="shared" si="35"/>
        <v>0</v>
      </c>
      <c r="AC36" s="136">
        <f t="shared" si="36"/>
        <v>0</v>
      </c>
      <c r="AD36" s="137"/>
      <c r="AE36" s="206">
        <f t="shared" si="37"/>
        <v>0</v>
      </c>
      <c r="AF36" s="206">
        <f t="shared" si="38"/>
        <v>2319780.8877673307</v>
      </c>
      <c r="AG36" s="206">
        <f t="shared" si="39"/>
        <v>0</v>
      </c>
      <c r="AH36" s="206">
        <f t="shared" si="40"/>
        <v>0</v>
      </c>
      <c r="AI36" s="206">
        <f t="shared" si="41"/>
        <v>0</v>
      </c>
    </row>
    <row r="37" spans="1:35" ht="12.75">
      <c r="A37" s="106">
        <v>319698</v>
      </c>
      <c r="B37" s="106">
        <v>319699</v>
      </c>
      <c r="C37" s="106">
        <v>319700</v>
      </c>
      <c r="E37" s="106">
        <v>11553</v>
      </c>
      <c r="J37" s="35" t="s">
        <v>586</v>
      </c>
      <c r="K37" s="201">
        <f>Summary!J245</f>
        <v>2901.14</v>
      </c>
      <c r="L37" s="202">
        <f t="shared" si="31"/>
        <v>-322.60676781400474</v>
      </c>
      <c r="M37" s="203">
        <f t="shared" si="32"/>
        <v>2578.533232185995</v>
      </c>
      <c r="N37" s="128"/>
      <c r="O37" s="136">
        <v>1</v>
      </c>
      <c r="P37" s="136"/>
      <c r="Q37" s="136"/>
      <c r="R37" s="136"/>
      <c r="S37" s="140">
        <v>0.69189</v>
      </c>
      <c r="T37" s="140">
        <v>0.30811</v>
      </c>
      <c r="U37" s="136"/>
      <c r="V37" s="136"/>
      <c r="W37" s="136"/>
      <c r="X37" s="136"/>
      <c r="Y37" s="136">
        <f t="shared" si="16"/>
        <v>0.69189</v>
      </c>
      <c r="Z37" s="136">
        <f t="shared" si="33"/>
        <v>0.30811</v>
      </c>
      <c r="AA37" s="136">
        <f t="shared" si="34"/>
        <v>0</v>
      </c>
      <c r="AB37" s="136">
        <f t="shared" si="35"/>
        <v>0</v>
      </c>
      <c r="AC37" s="136">
        <f t="shared" si="36"/>
        <v>0</v>
      </c>
      <c r="AD37" s="137"/>
      <c r="AE37" s="206">
        <f t="shared" si="37"/>
        <v>1784.0613580171682</v>
      </c>
      <c r="AF37" s="206">
        <f t="shared" si="38"/>
        <v>794.471874168827</v>
      </c>
      <c r="AG37" s="206">
        <f t="shared" si="39"/>
        <v>0</v>
      </c>
      <c r="AH37" s="206">
        <f t="shared" si="40"/>
        <v>0</v>
      </c>
      <c r="AI37" s="206">
        <f t="shared" si="41"/>
        <v>0</v>
      </c>
    </row>
    <row r="38" spans="1:35" ht="12.75">
      <c r="A38" s="106">
        <v>319690</v>
      </c>
      <c r="B38" s="106">
        <v>319691</v>
      </c>
      <c r="C38" s="106">
        <v>319692</v>
      </c>
      <c r="J38" s="35" t="s">
        <v>587</v>
      </c>
      <c r="K38" s="201">
        <f>Summary!J252</f>
        <v>7423754.71</v>
      </c>
      <c r="L38" s="202">
        <f t="shared" si="31"/>
        <v>-825521.523276055</v>
      </c>
      <c r="M38" s="203">
        <f t="shared" si="32"/>
        <v>6598233.186723945</v>
      </c>
      <c r="N38" s="128"/>
      <c r="O38" s="136">
        <v>1</v>
      </c>
      <c r="P38" s="136"/>
      <c r="Q38" s="136"/>
      <c r="R38" s="136"/>
      <c r="S38" s="136">
        <v>1</v>
      </c>
      <c r="T38" s="136"/>
      <c r="U38" s="136"/>
      <c r="V38" s="136"/>
      <c r="W38" s="136"/>
      <c r="X38" s="136"/>
      <c r="Y38" s="136">
        <f t="shared" si="16"/>
        <v>1</v>
      </c>
      <c r="Z38" s="136">
        <f t="shared" si="33"/>
        <v>0</v>
      </c>
      <c r="AA38" s="136">
        <f t="shared" si="34"/>
        <v>0</v>
      </c>
      <c r="AB38" s="136">
        <f t="shared" si="35"/>
        <v>0</v>
      </c>
      <c r="AC38" s="136">
        <f t="shared" si="36"/>
        <v>0</v>
      </c>
      <c r="AD38" s="137"/>
      <c r="AE38" s="206">
        <f t="shared" si="37"/>
        <v>6598233.186723945</v>
      </c>
      <c r="AF38" s="206">
        <f t="shared" si="38"/>
        <v>0</v>
      </c>
      <c r="AG38" s="206">
        <f t="shared" si="39"/>
        <v>0</v>
      </c>
      <c r="AH38" s="206">
        <f t="shared" si="40"/>
        <v>0</v>
      </c>
      <c r="AI38" s="206">
        <f t="shared" si="41"/>
        <v>0</v>
      </c>
    </row>
    <row r="39" spans="1:35" ht="12.75">
      <c r="A39" s="106">
        <v>319682</v>
      </c>
      <c r="B39" s="106">
        <v>319683</v>
      </c>
      <c r="C39" s="106">
        <v>319684</v>
      </c>
      <c r="D39" s="106">
        <v>11486</v>
      </c>
      <c r="E39" s="106">
        <v>11553</v>
      </c>
      <c r="J39" s="35" t="s">
        <v>583</v>
      </c>
      <c r="K39" s="201">
        <f>Summary!J261</f>
        <v>2114515.7199999974</v>
      </c>
      <c r="L39" s="202">
        <f t="shared" si="31"/>
        <v>-235134.14792843582</v>
      </c>
      <c r="M39" s="203">
        <f t="shared" si="32"/>
        <v>1879381.5720715616</v>
      </c>
      <c r="N39" s="128"/>
      <c r="O39" s="136"/>
      <c r="P39" s="140">
        <v>0.69776</v>
      </c>
      <c r="Q39" s="140">
        <v>0.30224</v>
      </c>
      <c r="R39" s="136"/>
      <c r="S39" s="136"/>
      <c r="T39" s="136"/>
      <c r="U39" s="140">
        <v>0.72593</v>
      </c>
      <c r="V39" s="140">
        <v>0.27407</v>
      </c>
      <c r="W39" s="136">
        <v>1</v>
      </c>
      <c r="X39" s="136"/>
      <c r="Y39" s="136">
        <f t="shared" si="16"/>
        <v>0</v>
      </c>
      <c r="Z39" s="136">
        <f t="shared" si="33"/>
        <v>0</v>
      </c>
      <c r="AA39" s="136">
        <f t="shared" si="34"/>
        <v>0.5065249168</v>
      </c>
      <c r="AB39" s="136">
        <f t="shared" si="35"/>
        <v>0.1912350832</v>
      </c>
      <c r="AC39" s="136">
        <f t="shared" si="36"/>
        <v>0.30224</v>
      </c>
      <c r="AD39" s="137"/>
      <c r="AE39" s="206">
        <f t="shared" si="37"/>
        <v>0</v>
      </c>
      <c r="AF39" s="206">
        <f t="shared" si="38"/>
        <v>0</v>
      </c>
      <c r="AG39" s="206">
        <f t="shared" si="39"/>
        <v>951953.594429001</v>
      </c>
      <c r="AH39" s="206">
        <f t="shared" si="40"/>
        <v>359403.69129965187</v>
      </c>
      <c r="AI39" s="206">
        <f t="shared" si="41"/>
        <v>568024.2863429087</v>
      </c>
    </row>
    <row r="40" spans="1:35" ht="12.75">
      <c r="A40" s="106">
        <v>319674</v>
      </c>
      <c r="B40" s="106">
        <v>319675</v>
      </c>
      <c r="C40" s="106">
        <v>319676</v>
      </c>
      <c r="E40" s="106">
        <v>11553</v>
      </c>
      <c r="J40" s="35" t="s">
        <v>578</v>
      </c>
      <c r="K40" s="201">
        <f>Summary!J264</f>
        <v>-3810692.72</v>
      </c>
      <c r="L40" s="202">
        <f t="shared" si="31"/>
        <v>423749.0302196924</v>
      </c>
      <c r="M40" s="203">
        <f t="shared" si="32"/>
        <v>-3386943.689780308</v>
      </c>
      <c r="N40" s="128"/>
      <c r="O40" s="136"/>
      <c r="P40" s="136">
        <v>1</v>
      </c>
      <c r="Q40" s="136"/>
      <c r="R40" s="136"/>
      <c r="S40" s="136"/>
      <c r="T40" s="136"/>
      <c r="U40" s="140">
        <v>0.72593</v>
      </c>
      <c r="V40" s="140">
        <v>0.27407</v>
      </c>
      <c r="W40" s="136"/>
      <c r="X40" s="136"/>
      <c r="Y40" s="136">
        <f t="shared" si="16"/>
        <v>0</v>
      </c>
      <c r="Z40" s="136">
        <f t="shared" si="33"/>
        <v>0</v>
      </c>
      <c r="AA40" s="136">
        <f t="shared" si="34"/>
        <v>0.72593</v>
      </c>
      <c r="AB40" s="136">
        <f t="shared" si="35"/>
        <v>0.27407</v>
      </c>
      <c r="AC40" s="136">
        <f t="shared" si="36"/>
        <v>0</v>
      </c>
      <c r="AD40" s="137"/>
      <c r="AE40" s="206">
        <f t="shared" si="37"/>
        <v>0</v>
      </c>
      <c r="AF40" s="206">
        <f t="shared" si="38"/>
        <v>0</v>
      </c>
      <c r="AG40" s="206">
        <f t="shared" si="39"/>
        <v>-2458684.032722219</v>
      </c>
      <c r="AH40" s="206">
        <f t="shared" si="40"/>
        <v>-928259.6570580889</v>
      </c>
      <c r="AI40" s="206">
        <f t="shared" si="41"/>
        <v>0</v>
      </c>
    </row>
    <row r="41" spans="1:35" ht="12.75">
      <c r="A41" s="106">
        <v>319774</v>
      </c>
      <c r="B41" s="106">
        <v>319775</v>
      </c>
      <c r="C41" s="106">
        <v>319776</v>
      </c>
      <c r="J41" s="35" t="s">
        <v>584</v>
      </c>
      <c r="K41" s="201">
        <f>Summary!J270</f>
        <v>1443541.97</v>
      </c>
      <c r="L41" s="202">
        <f t="shared" si="31"/>
        <v>-160521.86697145295</v>
      </c>
      <c r="M41" s="203">
        <f t="shared" si="32"/>
        <v>1283020.103028547</v>
      </c>
      <c r="N41" s="128"/>
      <c r="O41" s="136"/>
      <c r="P41" s="136">
        <v>1</v>
      </c>
      <c r="Q41" s="136"/>
      <c r="R41" s="136"/>
      <c r="S41" s="136"/>
      <c r="T41" s="136"/>
      <c r="U41" s="136"/>
      <c r="V41" s="136">
        <v>1</v>
      </c>
      <c r="W41" s="136"/>
      <c r="X41" s="136"/>
      <c r="Y41" s="136">
        <f t="shared" si="16"/>
        <v>0</v>
      </c>
      <c r="Z41" s="136">
        <f t="shared" si="33"/>
        <v>0</v>
      </c>
      <c r="AA41" s="136">
        <f t="shared" si="34"/>
        <v>0</v>
      </c>
      <c r="AB41" s="136">
        <f t="shared" si="35"/>
        <v>1</v>
      </c>
      <c r="AC41" s="136">
        <f t="shared" si="36"/>
        <v>0</v>
      </c>
      <c r="AD41" s="137"/>
      <c r="AE41" s="206">
        <f t="shared" si="37"/>
        <v>0</v>
      </c>
      <c r="AF41" s="206">
        <f t="shared" si="38"/>
        <v>0</v>
      </c>
      <c r="AG41" s="206">
        <f t="shared" si="39"/>
        <v>0</v>
      </c>
      <c r="AH41" s="206">
        <f t="shared" si="40"/>
        <v>1283020.103028547</v>
      </c>
      <c r="AI41" s="206">
        <f t="shared" si="41"/>
        <v>0</v>
      </c>
    </row>
    <row r="42" spans="1:35" ht="12.75">
      <c r="A42" s="106">
        <v>319766</v>
      </c>
      <c r="B42" s="106">
        <v>319767</v>
      </c>
      <c r="C42" s="106">
        <v>319768</v>
      </c>
      <c r="J42" s="35" t="s">
        <v>580</v>
      </c>
      <c r="K42" s="201">
        <f>Summary!J278</f>
        <v>1169947.12</v>
      </c>
      <c r="L42" s="202">
        <f t="shared" si="31"/>
        <v>-130098.11966899343</v>
      </c>
      <c r="M42" s="203">
        <f t="shared" si="32"/>
        <v>1039849.0003310067</v>
      </c>
      <c r="N42" s="128"/>
      <c r="O42" s="136"/>
      <c r="P42" s="136">
        <v>1</v>
      </c>
      <c r="Q42" s="136"/>
      <c r="R42" s="136"/>
      <c r="S42" s="136"/>
      <c r="T42" s="136"/>
      <c r="U42" s="136">
        <v>1</v>
      </c>
      <c r="V42" s="136"/>
      <c r="W42" s="136"/>
      <c r="X42" s="136"/>
      <c r="Y42" s="136">
        <f t="shared" si="16"/>
        <v>0</v>
      </c>
      <c r="Z42" s="136">
        <f t="shared" si="33"/>
        <v>0</v>
      </c>
      <c r="AA42" s="136">
        <f t="shared" si="34"/>
        <v>1</v>
      </c>
      <c r="AB42" s="136">
        <f t="shared" si="35"/>
        <v>0</v>
      </c>
      <c r="AC42" s="136">
        <f t="shared" si="36"/>
        <v>0</v>
      </c>
      <c r="AD42" s="137"/>
      <c r="AE42" s="206">
        <f t="shared" si="37"/>
        <v>0</v>
      </c>
      <c r="AF42" s="206">
        <f t="shared" si="38"/>
        <v>0</v>
      </c>
      <c r="AG42" s="206">
        <f t="shared" si="39"/>
        <v>1039849.0003310067</v>
      </c>
      <c r="AH42" s="206">
        <f t="shared" si="40"/>
        <v>0</v>
      </c>
      <c r="AI42" s="206">
        <f t="shared" si="41"/>
        <v>0</v>
      </c>
    </row>
    <row r="43" spans="1:35" ht="12.75">
      <c r="A43" s="107"/>
      <c r="B43" s="107"/>
      <c r="C43" s="107"/>
      <c r="D43" s="107"/>
      <c r="E43" s="107"/>
      <c r="F43" s="107"/>
      <c r="G43" s="107"/>
      <c r="H43" s="107"/>
      <c r="I43" s="113" t="s">
        <v>597</v>
      </c>
      <c r="K43" s="204">
        <f>SUM(K31:K42)</f>
        <v>83613294.37999994</v>
      </c>
      <c r="L43" s="204">
        <f aca="true" t="shared" si="42" ref="L43:M43">SUM(L31:L42)</f>
        <v>-9297798.329695456</v>
      </c>
      <c r="M43" s="204">
        <f t="shared" si="42"/>
        <v>74315496.0503045</v>
      </c>
      <c r="N43" s="128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7"/>
      <c r="AE43" s="204">
        <f>SUM(AE31:AE42)</f>
        <v>35752912.28918719</v>
      </c>
      <c r="AF43" s="204">
        <f aca="true" t="shared" si="43" ref="AF43:AI43">SUM(AF31:AF42)</f>
        <v>15605812.553081231</v>
      </c>
      <c r="AG43" s="204">
        <f t="shared" si="43"/>
        <v>10639617.088341516</v>
      </c>
      <c r="AH43" s="204">
        <f t="shared" si="43"/>
        <v>4979897.363711952</v>
      </c>
      <c r="AI43" s="204">
        <f t="shared" si="43"/>
        <v>7337256.755982597</v>
      </c>
    </row>
    <row r="44" spans="1:35" ht="12.75">
      <c r="A44" s="107"/>
      <c r="B44" s="107"/>
      <c r="C44" s="107"/>
      <c r="D44" s="107"/>
      <c r="E44" s="107"/>
      <c r="F44" s="107"/>
      <c r="G44" s="107"/>
      <c r="H44" s="107"/>
      <c r="K44" s="204"/>
      <c r="L44" s="205"/>
      <c r="M44" s="206"/>
      <c r="N44" s="128"/>
      <c r="O44" s="141" t="s">
        <v>576</v>
      </c>
      <c r="P44" s="141" t="s">
        <v>585</v>
      </c>
      <c r="Q44" s="141" t="s">
        <v>587</v>
      </c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7"/>
      <c r="AE44" s="206"/>
      <c r="AF44" s="206"/>
      <c r="AG44" s="206"/>
      <c r="AH44" s="206"/>
      <c r="AI44" s="206"/>
    </row>
    <row r="45" spans="1:35" ht="12.75">
      <c r="A45" s="106">
        <v>319838</v>
      </c>
      <c r="B45" s="106">
        <v>319839</v>
      </c>
      <c r="C45" s="106">
        <v>319840</v>
      </c>
      <c r="E45" s="106">
        <v>321070</v>
      </c>
      <c r="F45" s="106">
        <v>321273</v>
      </c>
      <c r="G45" s="106">
        <v>321266</v>
      </c>
      <c r="H45" s="106">
        <v>321266</v>
      </c>
      <c r="I45" s="112">
        <v>20</v>
      </c>
      <c r="J45" s="35" t="s">
        <v>585</v>
      </c>
      <c r="K45" s="201">
        <f>Summary!J281</f>
        <v>-5122010.32</v>
      </c>
      <c r="L45" s="202">
        <f aca="true" t="shared" si="44" ref="L45:L51">-$L$7*K45/$K$54</f>
        <v>569567.5472556223</v>
      </c>
      <c r="M45" s="203">
        <f aca="true" t="shared" si="45" ref="M45:M51">SUM(K45:L45)</f>
        <v>-4552442.772744378</v>
      </c>
      <c r="N45" s="128"/>
      <c r="O45" s="140">
        <v>0</v>
      </c>
      <c r="P45" s="140">
        <v>1</v>
      </c>
      <c r="Q45" s="136"/>
      <c r="R45" s="136"/>
      <c r="S45" s="140">
        <v>0.6564</v>
      </c>
      <c r="T45" s="140">
        <v>0.3436</v>
      </c>
      <c r="U45" s="136"/>
      <c r="V45" s="136"/>
      <c r="W45" s="136"/>
      <c r="X45" s="136"/>
      <c r="Y45" s="136">
        <f t="shared" si="16"/>
        <v>0</v>
      </c>
      <c r="Z45" s="136">
        <f>(O45*T45)+P45</f>
        <v>1</v>
      </c>
      <c r="AA45" s="136">
        <f aca="true" t="shared" si="46" ref="AA45:AA51">P45*U45</f>
        <v>0</v>
      </c>
      <c r="AB45" s="136">
        <f aca="true" t="shared" si="47" ref="AB45:AC51">P45*V45</f>
        <v>0</v>
      </c>
      <c r="AC45" s="136">
        <f t="shared" si="47"/>
        <v>0</v>
      </c>
      <c r="AD45" s="137"/>
      <c r="AE45" s="206">
        <f t="shared" si="37"/>
        <v>0</v>
      </c>
      <c r="AF45" s="206">
        <f t="shared" si="38"/>
        <v>-4552442.772744378</v>
      </c>
      <c r="AG45" s="206">
        <f t="shared" si="39"/>
        <v>0</v>
      </c>
      <c r="AH45" s="206">
        <f t="shared" si="40"/>
        <v>0</v>
      </c>
      <c r="AI45" s="206">
        <f t="shared" si="41"/>
        <v>0</v>
      </c>
    </row>
    <row r="46" spans="1:35" ht="12.75">
      <c r="A46" s="108">
        <v>319830</v>
      </c>
      <c r="B46" s="108">
        <v>319831</v>
      </c>
      <c r="C46" s="108">
        <v>319832</v>
      </c>
      <c r="E46" s="108"/>
      <c r="F46" s="108"/>
      <c r="G46" s="106">
        <v>321266</v>
      </c>
      <c r="H46" s="106">
        <v>321266</v>
      </c>
      <c r="J46" s="35" t="s">
        <v>586</v>
      </c>
      <c r="K46" s="201">
        <f>Summary!J283</f>
        <v>-7425447.95</v>
      </c>
      <c r="L46" s="202">
        <f t="shared" si="44"/>
        <v>825709.8115639464</v>
      </c>
      <c r="M46" s="203">
        <f t="shared" si="45"/>
        <v>-6599738.138436054</v>
      </c>
      <c r="N46" s="128"/>
      <c r="O46" s="136">
        <v>1</v>
      </c>
      <c r="P46" s="136"/>
      <c r="Q46" s="136"/>
      <c r="R46" s="136"/>
      <c r="S46" s="140">
        <v>0.6564</v>
      </c>
      <c r="T46" s="140">
        <v>0.3436</v>
      </c>
      <c r="U46" s="136"/>
      <c r="V46" s="136"/>
      <c r="W46" s="136"/>
      <c r="X46" s="136"/>
      <c r="Y46" s="136">
        <f t="shared" si="16"/>
        <v>0.6564</v>
      </c>
      <c r="Z46" s="136">
        <f aca="true" t="shared" si="48" ref="Z46:Z51">O46*T46</f>
        <v>0.3436</v>
      </c>
      <c r="AA46" s="136">
        <f t="shared" si="46"/>
        <v>0</v>
      </c>
      <c r="AB46" s="136">
        <f t="shared" si="47"/>
        <v>0</v>
      </c>
      <c r="AC46" s="136">
        <f t="shared" si="47"/>
        <v>0</v>
      </c>
      <c r="AD46" s="137"/>
      <c r="AE46" s="206">
        <f t="shared" si="37"/>
        <v>-4332068.1140694255</v>
      </c>
      <c r="AF46" s="206">
        <f t="shared" si="38"/>
        <v>-2267670.0243666284</v>
      </c>
      <c r="AG46" s="206">
        <f t="shared" si="39"/>
        <v>0</v>
      </c>
      <c r="AH46" s="206">
        <f t="shared" si="40"/>
        <v>0</v>
      </c>
      <c r="AI46" s="206">
        <f t="shared" si="41"/>
        <v>0</v>
      </c>
    </row>
    <row r="47" spans="1:35" ht="12.75">
      <c r="A47" s="106">
        <v>319822</v>
      </c>
      <c r="B47" s="106">
        <v>319823</v>
      </c>
      <c r="C47" s="106">
        <v>319824</v>
      </c>
      <c r="G47" s="106">
        <v>321266</v>
      </c>
      <c r="H47" s="106">
        <v>321266</v>
      </c>
      <c r="J47" s="35" t="s">
        <v>589</v>
      </c>
      <c r="K47" s="201">
        <f>Summary!J285</f>
        <v>423586.18</v>
      </c>
      <c r="L47" s="202">
        <f t="shared" si="44"/>
        <v>-47102.78318884343</v>
      </c>
      <c r="M47" s="203">
        <f t="shared" si="45"/>
        <v>376483.39681115653</v>
      </c>
      <c r="N47" s="128"/>
      <c r="O47" s="136">
        <v>1</v>
      </c>
      <c r="P47" s="136"/>
      <c r="Q47" s="136"/>
      <c r="R47" s="136"/>
      <c r="S47" s="140">
        <v>0.6564</v>
      </c>
      <c r="T47" s="140">
        <v>0.3436</v>
      </c>
      <c r="U47" s="136"/>
      <c r="V47" s="136"/>
      <c r="W47" s="136"/>
      <c r="X47" s="136"/>
      <c r="Y47" s="136">
        <f t="shared" si="16"/>
        <v>0.6564</v>
      </c>
      <c r="Z47" s="136">
        <f t="shared" si="48"/>
        <v>0.3436</v>
      </c>
      <c r="AA47" s="136">
        <f t="shared" si="46"/>
        <v>0</v>
      </c>
      <c r="AB47" s="136">
        <f t="shared" si="47"/>
        <v>0</v>
      </c>
      <c r="AC47" s="136">
        <f t="shared" si="47"/>
        <v>0</v>
      </c>
      <c r="AD47" s="137"/>
      <c r="AE47" s="206">
        <f t="shared" si="37"/>
        <v>247123.70166684315</v>
      </c>
      <c r="AF47" s="206">
        <f t="shared" si="38"/>
        <v>129359.69514431339</v>
      </c>
      <c r="AG47" s="206">
        <f t="shared" si="39"/>
        <v>0</v>
      </c>
      <c r="AH47" s="206">
        <f t="shared" si="40"/>
        <v>0</v>
      </c>
      <c r="AI47" s="206">
        <f t="shared" si="41"/>
        <v>0</v>
      </c>
    </row>
    <row r="48" spans="1:35" ht="12.75">
      <c r="A48" s="106">
        <v>319814</v>
      </c>
      <c r="B48" s="106">
        <v>319815</v>
      </c>
      <c r="C48" s="106">
        <v>319816</v>
      </c>
      <c r="E48" s="106">
        <v>321068</v>
      </c>
      <c r="F48" s="106">
        <v>321272</v>
      </c>
      <c r="G48" s="106">
        <v>321266</v>
      </c>
      <c r="H48" s="106">
        <v>321266</v>
      </c>
      <c r="J48" s="35" t="s">
        <v>587</v>
      </c>
      <c r="K48" s="201">
        <f>Summary!J287</f>
        <v>-17530893.53</v>
      </c>
      <c r="L48" s="202">
        <f t="shared" si="44"/>
        <v>1949435.3594120753</v>
      </c>
      <c r="M48" s="203">
        <f t="shared" si="45"/>
        <v>-15581458.170587925</v>
      </c>
      <c r="N48" s="128"/>
      <c r="O48" s="140">
        <v>0</v>
      </c>
      <c r="P48" s="136"/>
      <c r="Q48" s="140">
        <v>1</v>
      </c>
      <c r="R48" s="136"/>
      <c r="S48" s="140">
        <v>0.6564</v>
      </c>
      <c r="T48" s="140">
        <v>0.3436</v>
      </c>
      <c r="U48" s="136"/>
      <c r="V48" s="136"/>
      <c r="W48" s="136"/>
      <c r="X48" s="136"/>
      <c r="Y48" s="136">
        <f>(O48*S48)+Q48</f>
        <v>1</v>
      </c>
      <c r="Z48" s="136">
        <f t="shared" si="48"/>
        <v>0</v>
      </c>
      <c r="AA48" s="136">
        <f t="shared" si="46"/>
        <v>0</v>
      </c>
      <c r="AB48" s="136">
        <f t="shared" si="47"/>
        <v>0</v>
      </c>
      <c r="AC48" s="136">
        <f t="shared" si="47"/>
        <v>0</v>
      </c>
      <c r="AD48" s="137"/>
      <c r="AE48" s="206">
        <f t="shared" si="37"/>
        <v>-15581458.170587925</v>
      </c>
      <c r="AF48" s="206">
        <f t="shared" si="38"/>
        <v>0</v>
      </c>
      <c r="AG48" s="206">
        <f t="shared" si="39"/>
        <v>0</v>
      </c>
      <c r="AH48" s="206">
        <f t="shared" si="40"/>
        <v>0</v>
      </c>
      <c r="AI48" s="206">
        <f t="shared" si="41"/>
        <v>0</v>
      </c>
    </row>
    <row r="49" spans="1:35" ht="12.75">
      <c r="A49" s="106">
        <v>319806</v>
      </c>
      <c r="B49" s="106">
        <v>319807</v>
      </c>
      <c r="C49" s="106">
        <v>319808</v>
      </c>
      <c r="J49" s="35" t="s">
        <v>584</v>
      </c>
      <c r="K49" s="201">
        <f>Summary!J289</f>
        <v>-1447140.85</v>
      </c>
      <c r="L49" s="202">
        <f t="shared" si="44"/>
        <v>160922.06242722223</v>
      </c>
      <c r="M49" s="203">
        <f t="shared" si="45"/>
        <v>-1286218.7875727778</v>
      </c>
      <c r="N49" s="128"/>
      <c r="O49" s="136"/>
      <c r="P49" s="136">
        <v>1</v>
      </c>
      <c r="Q49" s="136"/>
      <c r="R49" s="136"/>
      <c r="S49" s="136"/>
      <c r="T49" s="136"/>
      <c r="U49" s="136"/>
      <c r="V49" s="136">
        <v>1</v>
      </c>
      <c r="W49" s="136"/>
      <c r="X49" s="136"/>
      <c r="Y49" s="136">
        <f t="shared" si="16"/>
        <v>0</v>
      </c>
      <c r="Z49" s="136">
        <f t="shared" si="48"/>
        <v>0</v>
      </c>
      <c r="AA49" s="136">
        <f t="shared" si="46"/>
        <v>0</v>
      </c>
      <c r="AB49" s="136">
        <f t="shared" si="47"/>
        <v>1</v>
      </c>
      <c r="AC49" s="136">
        <f t="shared" si="47"/>
        <v>0</v>
      </c>
      <c r="AD49" s="137"/>
      <c r="AE49" s="206">
        <f t="shared" si="37"/>
        <v>0</v>
      </c>
      <c r="AF49" s="206">
        <f t="shared" si="38"/>
        <v>0</v>
      </c>
      <c r="AG49" s="206">
        <f t="shared" si="39"/>
        <v>0</v>
      </c>
      <c r="AH49" s="206">
        <f t="shared" si="40"/>
        <v>-1286218.7875727778</v>
      </c>
      <c r="AI49" s="206">
        <f t="shared" si="41"/>
        <v>0</v>
      </c>
    </row>
    <row r="50" spans="1:35" ht="12.75">
      <c r="A50" s="106">
        <v>319798</v>
      </c>
      <c r="B50" s="106">
        <v>319799</v>
      </c>
      <c r="C50" s="106">
        <v>319800</v>
      </c>
      <c r="J50" s="35" t="s">
        <v>579</v>
      </c>
      <c r="K50" s="201">
        <f>Summary!J291</f>
        <v>-32899.56</v>
      </c>
      <c r="L50" s="202">
        <f t="shared" si="44"/>
        <v>3658.4310698907734</v>
      </c>
      <c r="M50" s="203">
        <f t="shared" si="45"/>
        <v>-29241.128930109226</v>
      </c>
      <c r="N50" s="128"/>
      <c r="O50" s="136"/>
      <c r="P50" s="136"/>
      <c r="Q50" s="136">
        <v>1</v>
      </c>
      <c r="R50" s="136"/>
      <c r="S50" s="136"/>
      <c r="T50" s="136"/>
      <c r="U50" s="136"/>
      <c r="V50" s="136"/>
      <c r="W50" s="136">
        <v>1</v>
      </c>
      <c r="X50" s="136"/>
      <c r="Y50" s="136">
        <f t="shared" si="16"/>
        <v>0</v>
      </c>
      <c r="Z50" s="136">
        <f t="shared" si="48"/>
        <v>0</v>
      </c>
      <c r="AA50" s="136">
        <f t="shared" si="46"/>
        <v>0</v>
      </c>
      <c r="AB50" s="136">
        <f t="shared" si="47"/>
        <v>0</v>
      </c>
      <c r="AC50" s="136">
        <f t="shared" si="47"/>
        <v>1</v>
      </c>
      <c r="AD50" s="137"/>
      <c r="AE50" s="206">
        <f t="shared" si="37"/>
        <v>0</v>
      </c>
      <c r="AF50" s="206">
        <f t="shared" si="38"/>
        <v>0</v>
      </c>
      <c r="AG50" s="206">
        <f t="shared" si="39"/>
        <v>0</v>
      </c>
      <c r="AH50" s="206">
        <f t="shared" si="40"/>
        <v>0</v>
      </c>
      <c r="AI50" s="206">
        <f t="shared" si="41"/>
        <v>-29241.128930109226</v>
      </c>
    </row>
    <row r="51" spans="1:35" ht="12.75">
      <c r="A51" s="106">
        <v>319790</v>
      </c>
      <c r="B51" s="106">
        <v>319791</v>
      </c>
      <c r="C51" s="106">
        <v>319792</v>
      </c>
      <c r="J51" s="35" t="s">
        <v>580</v>
      </c>
      <c r="K51" s="201">
        <f>Summary!J293</f>
        <v>-4591927.3</v>
      </c>
      <c r="L51" s="202">
        <f t="shared" si="44"/>
        <v>510622.3154656065</v>
      </c>
      <c r="M51" s="203">
        <f t="shared" si="45"/>
        <v>-4081304.984534393</v>
      </c>
      <c r="O51" s="136"/>
      <c r="P51" s="136">
        <v>1</v>
      </c>
      <c r="Q51" s="136"/>
      <c r="R51" s="136"/>
      <c r="S51" s="136"/>
      <c r="T51" s="136"/>
      <c r="U51" s="136">
        <v>1</v>
      </c>
      <c r="V51" s="136"/>
      <c r="W51" s="136"/>
      <c r="X51" s="136"/>
      <c r="Y51" s="136">
        <f t="shared" si="16"/>
        <v>0</v>
      </c>
      <c r="Z51" s="136">
        <f t="shared" si="48"/>
        <v>0</v>
      </c>
      <c r="AA51" s="136">
        <f t="shared" si="46"/>
        <v>1</v>
      </c>
      <c r="AB51" s="136">
        <f t="shared" si="47"/>
        <v>0</v>
      </c>
      <c r="AC51" s="136">
        <f t="shared" si="47"/>
        <v>0</v>
      </c>
      <c r="AD51" s="137"/>
      <c r="AE51" s="208">
        <f t="shared" si="37"/>
        <v>0</v>
      </c>
      <c r="AF51" s="208">
        <f t="shared" si="38"/>
        <v>0</v>
      </c>
      <c r="AG51" s="208">
        <f t="shared" si="39"/>
        <v>-4081304.984534393</v>
      </c>
      <c r="AH51" s="208">
        <f t="shared" si="40"/>
        <v>0</v>
      </c>
      <c r="AI51" s="208">
        <f t="shared" si="41"/>
        <v>0</v>
      </c>
    </row>
    <row r="52" spans="9:35" ht="12.75">
      <c r="I52" s="113" t="s">
        <v>598</v>
      </c>
      <c r="K52" s="204">
        <f>SUM(K45:K51)</f>
        <v>-35726733.33</v>
      </c>
      <c r="L52" s="204">
        <f>SUM(L45:L51)</f>
        <v>3972812.74400552</v>
      </c>
      <c r="M52" s="204">
        <f aca="true" t="shared" si="49" ref="M52">SUM(M45:M51)</f>
        <v>-31753920.585994482</v>
      </c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28"/>
      <c r="AE52" s="204">
        <f>SUM(AE45:AE51)</f>
        <v>-19666402.58299051</v>
      </c>
      <c r="AF52" s="204">
        <f aca="true" t="shared" si="50" ref="AF52:AI52">SUM(AF45:AF51)</f>
        <v>-6690753.101966693</v>
      </c>
      <c r="AG52" s="204">
        <f t="shared" si="50"/>
        <v>-4081304.984534393</v>
      </c>
      <c r="AH52" s="204">
        <f t="shared" si="50"/>
        <v>-1286218.7875727778</v>
      </c>
      <c r="AI52" s="204">
        <f t="shared" si="50"/>
        <v>-29241.128930109226</v>
      </c>
    </row>
    <row r="53" spans="11:35" ht="12.75">
      <c r="K53" s="204"/>
      <c r="L53" s="205"/>
      <c r="M53" s="20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28"/>
      <c r="AE53" s="206"/>
      <c r="AF53" s="206"/>
      <c r="AG53" s="206"/>
      <c r="AH53" s="206"/>
      <c r="AI53" s="206"/>
    </row>
    <row r="54" spans="9:35" ht="13.5" thickBot="1">
      <c r="I54" s="113" t="s">
        <v>542</v>
      </c>
      <c r="K54" s="207">
        <f>SUM(K17,K29,K43,K52)</f>
        <v>86722838.12999994</v>
      </c>
      <c r="L54" s="207">
        <f>SUM(L17,L29,L43,L52)</f>
        <v>-9643579.594496101</v>
      </c>
      <c r="M54" s="207">
        <f aca="true" t="shared" si="51" ref="M54">SUM(M17,M29,M43,M52)</f>
        <v>77079258.53550385</v>
      </c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28"/>
      <c r="AE54" s="207">
        <f aca="true" t="shared" si="52" ref="AE54:AI54">SUM(AE17,AE29,AE43,AE52)</f>
        <v>44462479.19250415</v>
      </c>
      <c r="AF54" s="207">
        <f t="shared" si="52"/>
        <v>21391932.54769992</v>
      </c>
      <c r="AG54" s="207">
        <f t="shared" si="52"/>
        <v>3494231.5030794526</v>
      </c>
      <c r="AH54" s="207">
        <f t="shared" si="52"/>
        <v>1720964.865164836</v>
      </c>
      <c r="AI54" s="207">
        <f t="shared" si="52"/>
        <v>6009650.198934603</v>
      </c>
    </row>
    <row r="55" spans="11:29" ht="13.5" thickTop="1">
      <c r="K55" s="37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1:35" ht="12.75">
      <c r="K56" s="37"/>
      <c r="O56" s="4"/>
      <c r="P56" s="4"/>
      <c r="Q56" s="4"/>
      <c r="R56" s="4"/>
      <c r="S56" s="4"/>
      <c r="T56" s="4"/>
      <c r="U56" s="4"/>
      <c r="V56" s="4"/>
      <c r="W56" s="4"/>
      <c r="X56" s="4"/>
      <c r="Y56" s="4" t="s">
        <v>5494</v>
      </c>
      <c r="Z56" s="4"/>
      <c r="AA56" s="4"/>
      <c r="AB56" s="4"/>
      <c r="AC56" s="4"/>
      <c r="AE56" s="222">
        <v>-3752470</v>
      </c>
      <c r="AF56" s="221"/>
      <c r="AG56" s="222">
        <v>-1144287</v>
      </c>
      <c r="AH56" s="221"/>
      <c r="AI56" s="222"/>
    </row>
    <row r="57" spans="11:29" ht="4.15" customHeight="1">
      <c r="K57" s="37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25:35" ht="12.75">
      <c r="Y58" t="s">
        <v>5493</v>
      </c>
      <c r="AE58" s="3">
        <f>SUM(AE54:AE56)</f>
        <v>40710009.19250415</v>
      </c>
      <c r="AF58" s="3">
        <f aca="true" t="shared" si="53" ref="AF58:AI58">SUM(AF54:AF56)</f>
        <v>21391932.54769992</v>
      </c>
      <c r="AG58" s="3">
        <f t="shared" si="53"/>
        <v>2349944.5030794526</v>
      </c>
      <c r="AH58" s="3">
        <f t="shared" si="53"/>
        <v>1720964.865164836</v>
      </c>
      <c r="AI58" s="3">
        <f t="shared" si="53"/>
        <v>6009650.198934603</v>
      </c>
    </row>
    <row r="60" spans="1:35" ht="12.75">
      <c r="A60" s="107"/>
      <c r="B60" s="107"/>
      <c r="C60" s="107"/>
      <c r="D60" s="107"/>
      <c r="E60" s="107"/>
      <c r="F60" s="107"/>
      <c r="G60" s="107"/>
      <c r="H60" s="107"/>
      <c r="Y60" t="s">
        <v>5489</v>
      </c>
      <c r="AE60" s="3">
        <f>AE54-(AE58-AE56)</f>
        <v>0</v>
      </c>
      <c r="AF60" s="3">
        <f aca="true" t="shared" si="54" ref="AF60:AI60">AF54-(AF58-AF56)</f>
        <v>0</v>
      </c>
      <c r="AG60" s="3">
        <f>AG54-(AG58-AG56)</f>
        <v>0</v>
      </c>
      <c r="AH60" s="3">
        <f t="shared" si="54"/>
        <v>0</v>
      </c>
      <c r="AI60" s="3">
        <f t="shared" si="54"/>
        <v>0</v>
      </c>
    </row>
    <row r="61" spans="1:8" ht="12.75">
      <c r="A61" s="107"/>
      <c r="B61" s="107"/>
      <c r="C61" s="107"/>
      <c r="D61" s="107"/>
      <c r="E61" s="107"/>
      <c r="F61" s="107"/>
      <c r="G61" s="107"/>
      <c r="H61" s="107"/>
    </row>
  </sheetData>
  <printOptions/>
  <pageMargins left="0" right="0" top="0.75" bottom="0.75" header="0.4" footer="0.4"/>
  <pageSetup fitToWidth="2" horizontalDpi="600" verticalDpi="600" orientation="landscape" scale="68" r:id="rId1"/>
  <headerFooter scaleWithDoc="0">
    <oddFooter>&amp;L&amp;A&amp;RPage &amp;P of &amp;N
&amp;D  &amp;T</oddFooter>
  </headerFooter>
  <colBreaks count="1" manualBreakCount="1">
    <brk id="24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297"/>
  <sheetViews>
    <sheetView workbookViewId="0" topLeftCell="A1">
      <selection activeCell="I7" sqref="I7"/>
    </sheetView>
  </sheetViews>
  <sheetFormatPr defaultColWidth="9.140625" defaultRowHeight="12.75"/>
  <cols>
    <col min="1" max="1" width="11.7109375" style="106" customWidth="1"/>
    <col min="2" max="2" width="9.8515625" style="35" customWidth="1"/>
    <col min="3" max="3" width="10.140625" style="0" customWidth="1"/>
    <col min="4" max="4" width="8.7109375" style="0" customWidth="1"/>
    <col min="5" max="5" width="40.421875" style="0" customWidth="1"/>
    <col min="6" max="6" width="8.421875" style="0" customWidth="1"/>
    <col min="7" max="7" width="8.8515625" style="0" customWidth="1"/>
    <col min="8" max="8" width="23.00390625" style="115" customWidth="1"/>
    <col min="9" max="9" width="15.140625" style="0" customWidth="1"/>
    <col min="10" max="10" width="18.7109375" style="164" bestFit="1" customWidth="1"/>
    <col min="11" max="11" width="46.140625" style="0" customWidth="1"/>
    <col min="12" max="12" width="9.00390625" style="167" customWidth="1"/>
  </cols>
  <sheetData>
    <row r="1" spans="5:9" ht="12.75">
      <c r="E1" s="154" t="s">
        <v>613</v>
      </c>
      <c r="F1" s="154"/>
      <c r="G1" s="154"/>
      <c r="H1" s="154"/>
      <c r="I1" s="154"/>
    </row>
    <row r="2" spans="5:9" ht="12.75">
      <c r="E2" s="154" t="s">
        <v>4710</v>
      </c>
      <c r="F2" s="154"/>
      <c r="G2" s="154"/>
      <c r="H2" s="154"/>
      <c r="I2" s="154"/>
    </row>
    <row r="3" spans="5:9" ht="12.75">
      <c r="E3" s="154" t="str">
        <f>"For the Twelve Month Period Ended "&amp;Data!H8&amp;" - "&amp;Data!H5</f>
        <v>For the Twelve Month Period Ended December 31, 2019 - Average of Monthly Averages Basis</v>
      </c>
      <c r="F3" s="154"/>
      <c r="G3" s="154"/>
      <c r="H3" s="154"/>
      <c r="I3" s="154"/>
    </row>
    <row r="6" spans="1:12" s="116" customFormat="1" ht="28.5" customHeight="1">
      <c r="A6" s="125" t="s">
        <v>4711</v>
      </c>
      <c r="B6" s="155" t="s">
        <v>4706</v>
      </c>
      <c r="C6" s="120" t="s">
        <v>4707</v>
      </c>
      <c r="D6" s="120" t="s">
        <v>4703</v>
      </c>
      <c r="E6" s="120" t="s">
        <v>4704</v>
      </c>
      <c r="F6" s="120" t="s">
        <v>4708</v>
      </c>
      <c r="G6" s="120" t="s">
        <v>4705</v>
      </c>
      <c r="H6" s="121" t="s">
        <v>4709</v>
      </c>
      <c r="I6" s="155" t="s">
        <v>5489</v>
      </c>
      <c r="J6" s="210" t="s">
        <v>5490</v>
      </c>
      <c r="L6" s="168"/>
    </row>
    <row r="7" spans="1:10" ht="12.75">
      <c r="A7" s="106">
        <v>311667</v>
      </c>
      <c r="B7" s="156">
        <v>1</v>
      </c>
      <c r="C7" s="2" t="s">
        <v>576</v>
      </c>
      <c r="D7" s="2" t="s">
        <v>34</v>
      </c>
      <c r="E7" s="2" t="s">
        <v>35</v>
      </c>
      <c r="F7" s="2" t="s">
        <v>2</v>
      </c>
      <c r="G7" s="2" t="s">
        <v>2</v>
      </c>
      <c r="H7" s="126">
        <v>11366275.6</v>
      </c>
      <c r="J7" s="164">
        <f>SUM(H7:I7)</f>
        <v>11366275.6</v>
      </c>
    </row>
    <row r="8" spans="1:10" ht="12.75">
      <c r="A8" s="106">
        <v>311915</v>
      </c>
      <c r="B8" s="156">
        <v>1</v>
      </c>
      <c r="C8" s="2" t="s">
        <v>576</v>
      </c>
      <c r="D8" s="2" t="s">
        <v>398</v>
      </c>
      <c r="E8" s="2" t="s">
        <v>399</v>
      </c>
      <c r="F8" s="2" t="s">
        <v>2</v>
      </c>
      <c r="G8" s="2" t="s">
        <v>2</v>
      </c>
      <c r="H8" s="126">
        <v>0</v>
      </c>
      <c r="J8" s="164">
        <f aca="true" t="shared" si="0" ref="J8:J71">SUM(H8:I8)</f>
        <v>0</v>
      </c>
    </row>
    <row r="9" spans="1:10" ht="12.75">
      <c r="A9" s="106">
        <v>311916</v>
      </c>
      <c r="B9" s="156">
        <v>1</v>
      </c>
      <c r="C9" s="2" t="s">
        <v>576</v>
      </c>
      <c r="D9" s="2" t="s">
        <v>37</v>
      </c>
      <c r="E9" s="2" t="s">
        <v>38</v>
      </c>
      <c r="F9" s="2" t="s">
        <v>2</v>
      </c>
      <c r="G9" s="2" t="s">
        <v>2</v>
      </c>
      <c r="H9" s="126">
        <v>85519.98</v>
      </c>
      <c r="J9" s="164">
        <f t="shared" si="0"/>
        <v>85519.98</v>
      </c>
    </row>
    <row r="10" spans="1:10" ht="12.75">
      <c r="A10" s="106">
        <v>311917</v>
      </c>
      <c r="B10" s="156">
        <v>1</v>
      </c>
      <c r="C10" s="2" t="s">
        <v>576</v>
      </c>
      <c r="D10" s="2" t="s">
        <v>308</v>
      </c>
      <c r="E10" s="2" t="s">
        <v>309</v>
      </c>
      <c r="F10" s="2" t="s">
        <v>2</v>
      </c>
      <c r="G10" s="2" t="s">
        <v>2</v>
      </c>
      <c r="H10" s="126">
        <v>0</v>
      </c>
      <c r="J10" s="164">
        <f t="shared" si="0"/>
        <v>0</v>
      </c>
    </row>
    <row r="11" spans="1:10" ht="12.75">
      <c r="A11" s="106">
        <v>311918</v>
      </c>
      <c r="B11" s="156">
        <v>1</v>
      </c>
      <c r="C11" s="2" t="s">
        <v>576</v>
      </c>
      <c r="D11" s="2" t="s">
        <v>41</v>
      </c>
      <c r="E11" s="2" t="s">
        <v>42</v>
      </c>
      <c r="F11" s="2" t="s">
        <v>2</v>
      </c>
      <c r="G11" s="2" t="s">
        <v>2</v>
      </c>
      <c r="H11" s="126">
        <v>0</v>
      </c>
      <c r="J11" s="164">
        <f t="shared" si="0"/>
        <v>0</v>
      </c>
    </row>
    <row r="12" spans="1:10" ht="12.75">
      <c r="A12" s="106">
        <v>311919</v>
      </c>
      <c r="B12" s="156">
        <v>1</v>
      </c>
      <c r="C12" s="2" t="s">
        <v>576</v>
      </c>
      <c r="D12" s="2" t="s">
        <v>43</v>
      </c>
      <c r="E12" s="2" t="s">
        <v>44</v>
      </c>
      <c r="F12" s="2" t="s">
        <v>2</v>
      </c>
      <c r="G12" s="2" t="s">
        <v>2</v>
      </c>
      <c r="H12" s="126">
        <v>710058.69</v>
      </c>
      <c r="J12" s="164">
        <f t="shared" si="0"/>
        <v>710058.69</v>
      </c>
    </row>
    <row r="13" spans="1:10" ht="12.75">
      <c r="A13" s="106">
        <v>311920</v>
      </c>
      <c r="B13" s="156">
        <v>1</v>
      </c>
      <c r="C13" s="2" t="s">
        <v>576</v>
      </c>
      <c r="D13" s="2" t="s">
        <v>48</v>
      </c>
      <c r="E13" s="2" t="s">
        <v>49</v>
      </c>
      <c r="F13" s="2" t="s">
        <v>2</v>
      </c>
      <c r="G13" s="2" t="s">
        <v>2</v>
      </c>
      <c r="H13" s="126">
        <v>1145985.62</v>
      </c>
      <c r="J13" s="164">
        <f t="shared" si="0"/>
        <v>1145985.62</v>
      </c>
    </row>
    <row r="14" spans="1:10" ht="12.75">
      <c r="A14" s="106">
        <v>311921</v>
      </c>
      <c r="B14" s="156">
        <v>1</v>
      </c>
      <c r="C14" s="2" t="s">
        <v>576</v>
      </c>
      <c r="D14" s="2" t="s">
        <v>50</v>
      </c>
      <c r="E14" s="2" t="s">
        <v>51</v>
      </c>
      <c r="F14" s="2" t="s">
        <v>2</v>
      </c>
      <c r="G14" s="2" t="s">
        <v>2</v>
      </c>
      <c r="H14" s="126">
        <v>35472368.96</v>
      </c>
      <c r="J14" s="164">
        <f t="shared" si="0"/>
        <v>35472368.96</v>
      </c>
    </row>
    <row r="15" spans="1:10" ht="12.75">
      <c r="A15" s="106">
        <v>311922</v>
      </c>
      <c r="B15" s="156">
        <v>1</v>
      </c>
      <c r="C15" s="2" t="s">
        <v>576</v>
      </c>
      <c r="D15" s="2" t="s">
        <v>254</v>
      </c>
      <c r="E15" s="2" t="s">
        <v>255</v>
      </c>
      <c r="F15" s="2" t="s">
        <v>2</v>
      </c>
      <c r="G15" s="2" t="s">
        <v>2</v>
      </c>
      <c r="H15" s="126">
        <v>9162512.4</v>
      </c>
      <c r="J15" s="164">
        <f t="shared" si="0"/>
        <v>9162512.4</v>
      </c>
    </row>
    <row r="16" spans="1:10" ht="12.75">
      <c r="A16" s="106">
        <v>311923</v>
      </c>
      <c r="B16" s="156">
        <v>1</v>
      </c>
      <c r="C16" s="2" t="s">
        <v>576</v>
      </c>
      <c r="D16" s="2" t="s">
        <v>58</v>
      </c>
      <c r="E16" s="2" t="s">
        <v>59</v>
      </c>
      <c r="F16" s="2" t="s">
        <v>2</v>
      </c>
      <c r="G16" s="2" t="s">
        <v>2</v>
      </c>
      <c r="H16" s="126">
        <v>1696923.59</v>
      </c>
      <c r="J16" s="164">
        <f t="shared" si="0"/>
        <v>1696923.59</v>
      </c>
    </row>
    <row r="17" spans="1:10" ht="12.75">
      <c r="A17" s="106">
        <v>339866</v>
      </c>
      <c r="B17" s="156">
        <v>1</v>
      </c>
      <c r="C17" s="2" t="s">
        <v>576</v>
      </c>
      <c r="D17" s="165">
        <v>143220</v>
      </c>
      <c r="E17" s="2" t="s">
        <v>4782</v>
      </c>
      <c r="F17" s="2" t="s">
        <v>2</v>
      </c>
      <c r="G17" s="2" t="s">
        <v>2</v>
      </c>
      <c r="H17" s="126">
        <v>23506.06</v>
      </c>
      <c r="J17" s="164">
        <f t="shared" si="0"/>
        <v>23506.06</v>
      </c>
    </row>
    <row r="18" spans="1:10" ht="12.75">
      <c r="A18" s="106">
        <v>311924</v>
      </c>
      <c r="B18" s="156">
        <v>1</v>
      </c>
      <c r="C18" s="2" t="s">
        <v>576</v>
      </c>
      <c r="D18" s="2" t="s">
        <v>441</v>
      </c>
      <c r="E18" s="2" t="s">
        <v>442</v>
      </c>
      <c r="F18" s="2" t="s">
        <v>2</v>
      </c>
      <c r="G18" s="2" t="s">
        <v>2</v>
      </c>
      <c r="H18" s="126">
        <v>85585.27</v>
      </c>
      <c r="J18" s="164">
        <f t="shared" si="0"/>
        <v>85585.27</v>
      </c>
    </row>
    <row r="19" spans="1:10" ht="12.75">
      <c r="A19" s="106">
        <v>311925</v>
      </c>
      <c r="B19" s="156">
        <v>1</v>
      </c>
      <c r="C19" s="2" t="s">
        <v>576</v>
      </c>
      <c r="D19" s="2" t="s">
        <v>449</v>
      </c>
      <c r="E19" s="2" t="s">
        <v>450</v>
      </c>
      <c r="F19" s="2" t="s">
        <v>2</v>
      </c>
      <c r="G19" s="2" t="s">
        <v>2</v>
      </c>
      <c r="H19" s="126">
        <v>790.89</v>
      </c>
      <c r="J19" s="164">
        <f t="shared" si="0"/>
        <v>790.89</v>
      </c>
    </row>
    <row r="20" spans="1:10" ht="12.75">
      <c r="A20" s="106">
        <v>311926</v>
      </c>
      <c r="B20" s="156">
        <v>1</v>
      </c>
      <c r="C20" s="2" t="s">
        <v>576</v>
      </c>
      <c r="D20" s="2" t="s">
        <v>80</v>
      </c>
      <c r="E20" s="2" t="s">
        <v>81</v>
      </c>
      <c r="F20" s="2" t="s">
        <v>2</v>
      </c>
      <c r="G20" s="2" t="s">
        <v>2</v>
      </c>
      <c r="H20" s="126">
        <v>2243206.66</v>
      </c>
      <c r="J20" s="164">
        <f t="shared" si="0"/>
        <v>2243206.66</v>
      </c>
    </row>
    <row r="21" spans="1:10" ht="12.75">
      <c r="A21" s="106">
        <v>438671</v>
      </c>
      <c r="B21" s="156">
        <v>1</v>
      </c>
      <c r="C21" s="2" t="s">
        <v>576</v>
      </c>
      <c r="D21" s="2" t="s">
        <v>82</v>
      </c>
      <c r="E21" s="2" t="s">
        <v>83</v>
      </c>
      <c r="F21" s="2" t="s">
        <v>2</v>
      </c>
      <c r="G21" s="2" t="s">
        <v>2</v>
      </c>
      <c r="H21" s="126">
        <v>2455388.01</v>
      </c>
      <c r="J21" s="164">
        <f t="shared" si="0"/>
        <v>2455388.01</v>
      </c>
    </row>
    <row r="22" spans="1:10" ht="12.75">
      <c r="A22" s="106">
        <v>311927</v>
      </c>
      <c r="B22" s="156">
        <v>1</v>
      </c>
      <c r="C22" s="2" t="s">
        <v>576</v>
      </c>
      <c r="D22" s="165">
        <v>154150</v>
      </c>
      <c r="E22" s="2" t="s">
        <v>5482</v>
      </c>
      <c r="F22" s="2" t="s">
        <v>2</v>
      </c>
      <c r="G22" s="2" t="s">
        <v>2</v>
      </c>
      <c r="H22" s="126">
        <v>12354</v>
      </c>
      <c r="J22" s="164">
        <f t="shared" si="0"/>
        <v>12354</v>
      </c>
    </row>
    <row r="23" spans="1:10" ht="12.75">
      <c r="A23" s="106">
        <v>311928</v>
      </c>
      <c r="B23" s="156">
        <v>1</v>
      </c>
      <c r="C23" s="2" t="s">
        <v>576</v>
      </c>
      <c r="D23" s="2" t="s">
        <v>281</v>
      </c>
      <c r="E23" s="2" t="s">
        <v>282</v>
      </c>
      <c r="F23" s="2" t="s">
        <v>2</v>
      </c>
      <c r="G23" s="2" t="s">
        <v>2</v>
      </c>
      <c r="H23" s="126">
        <v>1129001.4</v>
      </c>
      <c r="J23" s="164">
        <f t="shared" si="0"/>
        <v>1129001.4</v>
      </c>
    </row>
    <row r="24" spans="1:10" ht="12.75">
      <c r="A24" s="106">
        <v>311929</v>
      </c>
      <c r="B24" s="156">
        <v>1</v>
      </c>
      <c r="C24" s="2" t="s">
        <v>576</v>
      </c>
      <c r="D24" s="2" t="s">
        <v>84</v>
      </c>
      <c r="E24" s="2" t="s">
        <v>85</v>
      </c>
      <c r="F24" s="2" t="s">
        <v>2</v>
      </c>
      <c r="G24" s="2" t="s">
        <v>2</v>
      </c>
      <c r="H24" s="126">
        <v>3031417.7</v>
      </c>
      <c r="J24" s="164">
        <f t="shared" si="0"/>
        <v>3031417.7</v>
      </c>
    </row>
    <row r="25" spans="1:10" ht="12.75">
      <c r="A25" s="106">
        <v>311930</v>
      </c>
      <c r="B25" s="156">
        <v>1</v>
      </c>
      <c r="C25" s="2" t="s">
        <v>576</v>
      </c>
      <c r="D25" s="2" t="s">
        <v>90</v>
      </c>
      <c r="E25" s="2" t="s">
        <v>91</v>
      </c>
      <c r="F25" s="2" t="s">
        <v>2</v>
      </c>
      <c r="G25" s="2" t="s">
        <v>2</v>
      </c>
      <c r="H25" s="126">
        <v>0</v>
      </c>
      <c r="J25" s="164">
        <f t="shared" si="0"/>
        <v>0</v>
      </c>
    </row>
    <row r="26" spans="1:10" ht="12.75">
      <c r="A26" s="106">
        <v>311931</v>
      </c>
      <c r="B26" s="156">
        <v>1</v>
      </c>
      <c r="C26" s="2" t="s">
        <v>576</v>
      </c>
      <c r="D26" s="2" t="s">
        <v>326</v>
      </c>
      <c r="E26" s="2" t="s">
        <v>327</v>
      </c>
      <c r="F26" s="2" t="s">
        <v>2</v>
      </c>
      <c r="G26" s="2" t="s">
        <v>2</v>
      </c>
      <c r="H26" s="126">
        <v>96101.82</v>
      </c>
      <c r="J26" s="164">
        <f t="shared" si="0"/>
        <v>96101.82</v>
      </c>
    </row>
    <row r="27" spans="1:10" ht="12.75">
      <c r="A27" s="106">
        <v>311932</v>
      </c>
      <c r="B27" s="156">
        <v>1</v>
      </c>
      <c r="C27" s="2" t="s">
        <v>576</v>
      </c>
      <c r="D27" s="2" t="s">
        <v>346</v>
      </c>
      <c r="E27" s="2" t="s">
        <v>347</v>
      </c>
      <c r="F27" s="2" t="s">
        <v>2</v>
      </c>
      <c r="G27" s="2" t="s">
        <v>2</v>
      </c>
      <c r="H27" s="126">
        <v>94816.17</v>
      </c>
      <c r="J27" s="164">
        <f t="shared" si="0"/>
        <v>94816.17</v>
      </c>
    </row>
    <row r="28" spans="1:10" ht="12.75">
      <c r="A28" s="106">
        <v>311933</v>
      </c>
      <c r="B28" s="156">
        <v>1</v>
      </c>
      <c r="C28" s="2" t="s">
        <v>576</v>
      </c>
      <c r="D28" s="2" t="s">
        <v>368</v>
      </c>
      <c r="E28" s="2" t="s">
        <v>369</v>
      </c>
      <c r="F28" s="2" t="s">
        <v>2</v>
      </c>
      <c r="G28" s="2" t="s">
        <v>2</v>
      </c>
      <c r="H28" s="126">
        <v>448822.48</v>
      </c>
      <c r="J28" s="164">
        <f t="shared" si="0"/>
        <v>448822.48</v>
      </c>
    </row>
    <row r="29" spans="1:10" ht="12.75">
      <c r="A29" s="106">
        <v>311934</v>
      </c>
      <c r="B29" s="156">
        <v>1</v>
      </c>
      <c r="C29" s="2" t="s">
        <v>576</v>
      </c>
      <c r="D29" s="2" t="s">
        <v>356</v>
      </c>
      <c r="E29" s="2" t="s">
        <v>357</v>
      </c>
      <c r="F29" s="2" t="s">
        <v>2</v>
      </c>
      <c r="G29" s="2" t="s">
        <v>2</v>
      </c>
      <c r="H29" s="126">
        <v>0</v>
      </c>
      <c r="J29" s="164">
        <f t="shared" si="0"/>
        <v>0</v>
      </c>
    </row>
    <row r="30" spans="1:10" ht="12.75">
      <c r="A30" s="106">
        <v>311935</v>
      </c>
      <c r="B30" s="156">
        <v>1</v>
      </c>
      <c r="C30" s="2" t="s">
        <v>576</v>
      </c>
      <c r="D30" s="2" t="s">
        <v>466</v>
      </c>
      <c r="E30" s="2" t="s">
        <v>467</v>
      </c>
      <c r="F30" s="2" t="s">
        <v>21</v>
      </c>
      <c r="G30" s="2" t="s">
        <v>19</v>
      </c>
      <c r="H30" s="126">
        <v>-12741.67</v>
      </c>
      <c r="J30" s="164">
        <f t="shared" si="0"/>
        <v>-12741.67</v>
      </c>
    </row>
    <row r="31" spans="1:10" ht="12.75">
      <c r="A31" s="106">
        <v>311936</v>
      </c>
      <c r="B31" s="156">
        <v>1</v>
      </c>
      <c r="C31" s="2" t="s">
        <v>576</v>
      </c>
      <c r="D31" s="2" t="s">
        <v>240</v>
      </c>
      <c r="E31" s="2" t="s">
        <v>241</v>
      </c>
      <c r="F31" s="2" t="s">
        <v>21</v>
      </c>
      <c r="G31" s="2" t="s">
        <v>19</v>
      </c>
      <c r="H31" s="126">
        <v>-8862.93</v>
      </c>
      <c r="J31" s="164">
        <f t="shared" si="0"/>
        <v>-8862.93</v>
      </c>
    </row>
    <row r="32" spans="1:10" ht="12.75">
      <c r="A32" s="106">
        <v>311937</v>
      </c>
      <c r="B32" s="156">
        <v>1</v>
      </c>
      <c r="C32" s="2" t="s">
        <v>576</v>
      </c>
      <c r="D32" s="2" t="s">
        <v>242</v>
      </c>
      <c r="E32" s="2" t="s">
        <v>243</v>
      </c>
      <c r="F32" s="2" t="s">
        <v>21</v>
      </c>
      <c r="G32" s="2" t="s">
        <v>19</v>
      </c>
      <c r="H32" s="126">
        <v>10642.51</v>
      </c>
      <c r="J32" s="164">
        <f t="shared" si="0"/>
        <v>10642.51</v>
      </c>
    </row>
    <row r="33" spans="1:10" ht="12.75">
      <c r="A33" s="106">
        <v>311938</v>
      </c>
      <c r="B33" s="156">
        <v>1</v>
      </c>
      <c r="C33" s="2" t="s">
        <v>576</v>
      </c>
      <c r="D33" s="2" t="s">
        <v>244</v>
      </c>
      <c r="E33" s="2" t="s">
        <v>245</v>
      </c>
      <c r="F33" s="2" t="s">
        <v>21</v>
      </c>
      <c r="G33" s="2" t="s">
        <v>19</v>
      </c>
      <c r="H33" s="126">
        <v>659.72</v>
      </c>
      <c r="J33" s="164">
        <f t="shared" si="0"/>
        <v>659.72</v>
      </c>
    </row>
    <row r="34" spans="1:10" ht="12.75">
      <c r="A34" s="106">
        <v>311939</v>
      </c>
      <c r="B34" s="156">
        <v>1</v>
      </c>
      <c r="C34" s="2" t="s">
        <v>576</v>
      </c>
      <c r="D34" s="2" t="s">
        <v>246</v>
      </c>
      <c r="E34" s="2" t="s">
        <v>247</v>
      </c>
      <c r="F34" s="2" t="s">
        <v>21</v>
      </c>
      <c r="G34" s="2" t="s">
        <v>19</v>
      </c>
      <c r="H34" s="126">
        <v>4735.72</v>
      </c>
      <c r="J34" s="164">
        <f t="shared" si="0"/>
        <v>4735.72</v>
      </c>
    </row>
    <row r="35" spans="1:10" ht="12.75">
      <c r="A35" s="106">
        <v>311940</v>
      </c>
      <c r="B35" s="156">
        <v>1</v>
      </c>
      <c r="C35" s="2" t="s">
        <v>576</v>
      </c>
      <c r="D35" s="2" t="s">
        <v>248</v>
      </c>
      <c r="E35" s="2" t="s">
        <v>249</v>
      </c>
      <c r="F35" s="2" t="s">
        <v>21</v>
      </c>
      <c r="G35" s="2" t="s">
        <v>19</v>
      </c>
      <c r="H35" s="126">
        <v>-2424.66</v>
      </c>
      <c r="J35" s="164">
        <f t="shared" si="0"/>
        <v>-2424.66</v>
      </c>
    </row>
    <row r="36" spans="1:10" ht="12.75">
      <c r="A36" s="106">
        <v>311941</v>
      </c>
      <c r="B36" s="156">
        <v>1</v>
      </c>
      <c r="C36" s="2" t="s">
        <v>576</v>
      </c>
      <c r="D36" s="2" t="s">
        <v>250</v>
      </c>
      <c r="E36" s="2" t="s">
        <v>251</v>
      </c>
      <c r="F36" s="2" t="s">
        <v>21</v>
      </c>
      <c r="G36" s="2" t="s">
        <v>19</v>
      </c>
      <c r="H36" s="126">
        <v>-1193.67</v>
      </c>
      <c r="J36" s="164">
        <f t="shared" si="0"/>
        <v>-1193.67</v>
      </c>
    </row>
    <row r="37" spans="1:10" ht="12.75">
      <c r="A37" s="106">
        <v>433471</v>
      </c>
      <c r="B37" s="156">
        <v>1</v>
      </c>
      <c r="C37" s="2" t="s">
        <v>576</v>
      </c>
      <c r="D37" s="165">
        <v>190365</v>
      </c>
      <c r="E37" s="2" t="s">
        <v>5466</v>
      </c>
      <c r="F37" s="2" t="s">
        <v>21</v>
      </c>
      <c r="G37" s="2" t="s">
        <v>19</v>
      </c>
      <c r="H37" s="126">
        <v>3541792.86</v>
      </c>
      <c r="J37" s="164">
        <f t="shared" si="0"/>
        <v>3541792.86</v>
      </c>
    </row>
    <row r="38" spans="1:10" ht="12.75">
      <c r="A38" s="106">
        <v>311942</v>
      </c>
      <c r="B38" s="156">
        <v>1</v>
      </c>
      <c r="C38" s="2" t="s">
        <v>576</v>
      </c>
      <c r="D38" s="2" t="s">
        <v>152</v>
      </c>
      <c r="E38" s="2" t="s">
        <v>153</v>
      </c>
      <c r="F38" s="2" t="s">
        <v>2</v>
      </c>
      <c r="G38" s="2" t="s">
        <v>4715</v>
      </c>
      <c r="H38" s="126">
        <v>-11013969.68</v>
      </c>
      <c r="J38" s="164">
        <f t="shared" si="0"/>
        <v>-11013969.68</v>
      </c>
    </row>
    <row r="39" spans="1:10" ht="12.75">
      <c r="A39" s="106">
        <v>311943</v>
      </c>
      <c r="B39" s="156">
        <v>1</v>
      </c>
      <c r="C39" s="2" t="s">
        <v>576</v>
      </c>
      <c r="D39" s="2" t="s">
        <v>261</v>
      </c>
      <c r="E39" s="2" t="s">
        <v>262</v>
      </c>
      <c r="F39" s="2" t="s">
        <v>2</v>
      </c>
      <c r="G39" s="2" t="s">
        <v>2</v>
      </c>
      <c r="H39" s="126">
        <v>-3385322.86</v>
      </c>
      <c r="J39" s="164">
        <f t="shared" si="0"/>
        <v>-3385322.86</v>
      </c>
    </row>
    <row r="40" spans="1:10" ht="12.75">
      <c r="A40" s="106">
        <v>311944</v>
      </c>
      <c r="B40" s="156">
        <v>1</v>
      </c>
      <c r="C40" s="2" t="s">
        <v>576</v>
      </c>
      <c r="D40" s="2" t="s">
        <v>311</v>
      </c>
      <c r="E40" s="2" t="s">
        <v>312</v>
      </c>
      <c r="F40" s="2" t="s">
        <v>2</v>
      </c>
      <c r="G40" s="2" t="s">
        <v>2</v>
      </c>
      <c r="H40" s="126">
        <v>-390046.85</v>
      </c>
      <c r="J40" s="164">
        <f t="shared" si="0"/>
        <v>-390046.85</v>
      </c>
    </row>
    <row r="41" spans="1:10" ht="12.75">
      <c r="A41" s="106">
        <v>311945</v>
      </c>
      <c r="B41" s="156">
        <v>1</v>
      </c>
      <c r="C41" s="2" t="s">
        <v>576</v>
      </c>
      <c r="D41" s="2" t="s">
        <v>166</v>
      </c>
      <c r="E41" s="2" t="s">
        <v>167</v>
      </c>
      <c r="F41" s="2" t="s">
        <v>2</v>
      </c>
      <c r="G41" s="2" t="s">
        <v>2</v>
      </c>
      <c r="H41" s="126">
        <v>-2149199.61</v>
      </c>
      <c r="J41" s="164">
        <f t="shared" si="0"/>
        <v>-2149199.61</v>
      </c>
    </row>
    <row r="42" spans="1:10" ht="12.75">
      <c r="A42" s="106">
        <v>311946</v>
      </c>
      <c r="B42" s="156">
        <v>1</v>
      </c>
      <c r="C42" s="2" t="s">
        <v>576</v>
      </c>
      <c r="D42" s="2" t="s">
        <v>168</v>
      </c>
      <c r="E42" s="2" t="s">
        <v>169</v>
      </c>
      <c r="F42" s="2" t="s">
        <v>2</v>
      </c>
      <c r="G42" s="2" t="s">
        <v>2</v>
      </c>
      <c r="H42" s="126">
        <v>-4685691.69</v>
      </c>
      <c r="J42" s="164">
        <f t="shared" si="0"/>
        <v>-4685691.69</v>
      </c>
    </row>
    <row r="43" spans="1:10" ht="12.75">
      <c r="A43" s="106">
        <v>434485</v>
      </c>
      <c r="B43" s="156">
        <v>1</v>
      </c>
      <c r="C43" s="2" t="s">
        <v>576</v>
      </c>
      <c r="D43" s="2" t="s">
        <v>170</v>
      </c>
      <c r="E43" s="2" t="s">
        <v>171</v>
      </c>
      <c r="F43" s="2" t="s">
        <v>2</v>
      </c>
      <c r="G43" s="2" t="s">
        <v>2</v>
      </c>
      <c r="H43" s="126">
        <v>-1654664.39</v>
      </c>
      <c r="J43" s="164">
        <f t="shared" si="0"/>
        <v>-1654664.39</v>
      </c>
    </row>
    <row r="44" spans="1:10" ht="12.75">
      <c r="A44" s="106">
        <v>311947</v>
      </c>
      <c r="B44" s="156">
        <v>1</v>
      </c>
      <c r="C44" s="2" t="s">
        <v>576</v>
      </c>
      <c r="D44" s="165">
        <v>232635</v>
      </c>
      <c r="E44" s="2" t="s">
        <v>5467</v>
      </c>
      <c r="F44" s="2" t="s">
        <v>2</v>
      </c>
      <c r="G44" s="2" t="s">
        <v>2</v>
      </c>
      <c r="H44" s="126">
        <v>-63727.09</v>
      </c>
      <c r="J44" s="164">
        <f t="shared" si="0"/>
        <v>-63727.09</v>
      </c>
    </row>
    <row r="45" spans="1:10" ht="12.75">
      <c r="A45" s="107">
        <v>311948</v>
      </c>
      <c r="B45" s="156">
        <v>1</v>
      </c>
      <c r="C45" s="2" t="s">
        <v>576</v>
      </c>
      <c r="D45" s="2" t="s">
        <v>172</v>
      </c>
      <c r="E45" s="2" t="s">
        <v>173</v>
      </c>
      <c r="F45" s="2" t="s">
        <v>2</v>
      </c>
      <c r="G45" s="2" t="s">
        <v>2</v>
      </c>
      <c r="H45" s="126">
        <v>-277775.89</v>
      </c>
      <c r="J45" s="164">
        <f t="shared" si="0"/>
        <v>-277775.89</v>
      </c>
    </row>
    <row r="46" spans="1:10" ht="12.75">
      <c r="A46" s="107">
        <v>311949</v>
      </c>
      <c r="B46" s="156">
        <v>1</v>
      </c>
      <c r="C46" s="2" t="s">
        <v>576</v>
      </c>
      <c r="D46" s="2" t="s">
        <v>176</v>
      </c>
      <c r="E46" s="2" t="s">
        <v>177</v>
      </c>
      <c r="F46" s="2" t="s">
        <v>2</v>
      </c>
      <c r="G46" s="2" t="s">
        <v>2</v>
      </c>
      <c r="H46" s="126">
        <v>-1318002.59</v>
      </c>
      <c r="J46" s="164">
        <f t="shared" si="0"/>
        <v>-1318002.59</v>
      </c>
    </row>
    <row r="47" spans="1:10" ht="12.75">
      <c r="A47" s="106">
        <v>311950</v>
      </c>
      <c r="B47" s="156">
        <v>1</v>
      </c>
      <c r="C47" s="2" t="s">
        <v>576</v>
      </c>
      <c r="D47" s="2" t="s">
        <v>452</v>
      </c>
      <c r="E47" s="2" t="s">
        <v>453</v>
      </c>
      <c r="F47" s="2" t="s">
        <v>2</v>
      </c>
      <c r="G47" s="2" t="s">
        <v>2</v>
      </c>
      <c r="H47" s="126">
        <v>-183333.31</v>
      </c>
      <c r="J47" s="164">
        <f t="shared" si="0"/>
        <v>-183333.31</v>
      </c>
    </row>
    <row r="48" spans="1:10" ht="12.75">
      <c r="A48" s="106">
        <v>311951</v>
      </c>
      <c r="B48" s="156">
        <v>1</v>
      </c>
      <c r="C48" s="2" t="s">
        <v>576</v>
      </c>
      <c r="D48" s="2" t="s">
        <v>184</v>
      </c>
      <c r="E48" s="2" t="s">
        <v>185</v>
      </c>
      <c r="F48" s="2" t="s">
        <v>2</v>
      </c>
      <c r="G48" s="2" t="s">
        <v>2</v>
      </c>
      <c r="H48" s="126">
        <v>0</v>
      </c>
      <c r="J48" s="164">
        <f t="shared" si="0"/>
        <v>0</v>
      </c>
    </row>
    <row r="49" spans="1:10" ht="12.75">
      <c r="A49" s="106">
        <v>311952</v>
      </c>
      <c r="B49" s="156">
        <v>1</v>
      </c>
      <c r="C49" s="2" t="s">
        <v>576</v>
      </c>
      <c r="D49" s="2" t="s">
        <v>188</v>
      </c>
      <c r="E49" s="2" t="s">
        <v>189</v>
      </c>
      <c r="F49" s="2" t="s">
        <v>2</v>
      </c>
      <c r="G49" s="2" t="s">
        <v>2</v>
      </c>
      <c r="H49" s="126">
        <v>-806923.7</v>
      </c>
      <c r="J49" s="164">
        <f t="shared" si="0"/>
        <v>-806923.7</v>
      </c>
    </row>
    <row r="50" spans="1:10" ht="12.75">
      <c r="A50" s="106">
        <v>434884</v>
      </c>
      <c r="B50" s="156">
        <v>1</v>
      </c>
      <c r="C50" s="2" t="s">
        <v>576</v>
      </c>
      <c r="D50" s="165">
        <v>241200</v>
      </c>
      <c r="E50" s="2" t="s">
        <v>270</v>
      </c>
      <c r="F50" s="2" t="s">
        <v>21</v>
      </c>
      <c r="G50" s="2" t="s">
        <v>19</v>
      </c>
      <c r="H50" s="126">
        <v>0</v>
      </c>
      <c r="J50" s="164">
        <f t="shared" si="0"/>
        <v>0</v>
      </c>
    </row>
    <row r="51" spans="1:10" ht="12.75">
      <c r="A51" s="106">
        <v>311953</v>
      </c>
      <c r="B51" s="156">
        <v>1</v>
      </c>
      <c r="C51" s="2" t="s">
        <v>576</v>
      </c>
      <c r="D51" s="2" t="s">
        <v>269</v>
      </c>
      <c r="E51" s="2" t="s">
        <v>270</v>
      </c>
      <c r="F51" s="2" t="s">
        <v>2</v>
      </c>
      <c r="G51" s="2" t="s">
        <v>2</v>
      </c>
      <c r="H51" s="126">
        <v>-2704771.93</v>
      </c>
      <c r="J51" s="164">
        <f t="shared" si="0"/>
        <v>-2704771.93</v>
      </c>
    </row>
    <row r="52" spans="1:10" ht="12.75">
      <c r="A52" s="108">
        <v>430271</v>
      </c>
      <c r="B52" s="156">
        <v>1</v>
      </c>
      <c r="C52" s="2" t="s">
        <v>576</v>
      </c>
      <c r="D52" s="2" t="s">
        <v>391</v>
      </c>
      <c r="E52" s="2" t="s">
        <v>392</v>
      </c>
      <c r="F52" s="2" t="s">
        <v>2</v>
      </c>
      <c r="G52" s="2" t="s">
        <v>2</v>
      </c>
      <c r="H52" s="126">
        <v>-941364.12</v>
      </c>
      <c r="J52" s="164">
        <f t="shared" si="0"/>
        <v>-941364.12</v>
      </c>
    </row>
    <row r="53" spans="1:10" ht="12.75">
      <c r="A53" s="108">
        <v>311954</v>
      </c>
      <c r="B53" s="156">
        <v>1</v>
      </c>
      <c r="C53" s="2" t="s">
        <v>576</v>
      </c>
      <c r="D53" s="165">
        <v>242385</v>
      </c>
      <c r="E53" s="2" t="s">
        <v>5464</v>
      </c>
      <c r="F53" s="2" t="s">
        <v>21</v>
      </c>
      <c r="G53" s="2" t="s">
        <v>19</v>
      </c>
      <c r="H53" s="126">
        <v>-263027.79</v>
      </c>
      <c r="J53" s="164">
        <f t="shared" si="0"/>
        <v>-263027.79</v>
      </c>
    </row>
    <row r="54" spans="1:10" ht="12.75">
      <c r="A54" s="106">
        <v>311955</v>
      </c>
      <c r="B54" s="156">
        <v>1</v>
      </c>
      <c r="C54" s="2" t="s">
        <v>576</v>
      </c>
      <c r="D54" s="2" t="s">
        <v>215</v>
      </c>
      <c r="E54" s="2" t="s">
        <v>216</v>
      </c>
      <c r="F54" s="2" t="s">
        <v>2</v>
      </c>
      <c r="G54" s="2" t="s">
        <v>2</v>
      </c>
      <c r="H54" s="126">
        <v>-9599.19</v>
      </c>
      <c r="J54" s="164">
        <f t="shared" si="0"/>
        <v>-9599.19</v>
      </c>
    </row>
    <row r="55" spans="1:12" s="36" customFormat="1" ht="12.75">
      <c r="A55" s="106">
        <v>313667</v>
      </c>
      <c r="B55" s="157">
        <v>1</v>
      </c>
      <c r="C55" s="117" t="s">
        <v>599</v>
      </c>
      <c r="D55" s="118"/>
      <c r="E55" s="118"/>
      <c r="F55" s="118"/>
      <c r="G55" s="118"/>
      <c r="H55" s="123">
        <f>SUM(H7:H54)</f>
        <v>42945822.49</v>
      </c>
      <c r="I55" s="123">
        <f aca="true" t="shared" si="1" ref="I55:J55">SUM(I7:I54)</f>
        <v>0</v>
      </c>
      <c r="J55" s="123">
        <f t="shared" si="1"/>
        <v>42945822.49</v>
      </c>
      <c r="K55" s="127"/>
      <c r="L55" s="167"/>
    </row>
    <row r="56" spans="1:10" ht="12.75">
      <c r="A56" s="106">
        <v>391268</v>
      </c>
      <c r="B56" s="156">
        <v>1</v>
      </c>
      <c r="C56" s="2" t="s">
        <v>585</v>
      </c>
      <c r="D56" s="182">
        <v>186365</v>
      </c>
      <c r="E56" s="2" t="s">
        <v>5035</v>
      </c>
      <c r="F56" s="2" t="s">
        <v>21</v>
      </c>
      <c r="G56" s="2" t="s">
        <v>23</v>
      </c>
      <c r="H56" s="126">
        <v>0</v>
      </c>
      <c r="J56" s="164">
        <f t="shared" si="0"/>
        <v>0</v>
      </c>
    </row>
    <row r="57" spans="1:11" ht="12.75">
      <c r="A57" s="106">
        <v>391269</v>
      </c>
      <c r="B57" s="157">
        <v>1</v>
      </c>
      <c r="C57" s="117" t="s">
        <v>610</v>
      </c>
      <c r="D57" s="118"/>
      <c r="E57" s="118"/>
      <c r="F57" s="118"/>
      <c r="G57" s="118"/>
      <c r="H57" s="123">
        <f>SUM(H56:H56)</f>
        <v>0</v>
      </c>
      <c r="I57" s="123">
        <f aca="true" t="shared" si="2" ref="I57:J57">SUM(I56:I56)</f>
        <v>0</v>
      </c>
      <c r="J57" s="123">
        <f t="shared" si="2"/>
        <v>0</v>
      </c>
      <c r="K57" s="127"/>
    </row>
    <row r="58" spans="1:10" ht="12.75">
      <c r="A58" s="106">
        <v>324470</v>
      </c>
      <c r="B58" s="156">
        <v>1</v>
      </c>
      <c r="C58" s="2" t="s">
        <v>578</v>
      </c>
      <c r="D58" s="2" t="s">
        <v>156</v>
      </c>
      <c r="E58" s="2" t="s">
        <v>157</v>
      </c>
      <c r="F58" s="2" t="s">
        <v>24</v>
      </c>
      <c r="G58" s="2" t="s">
        <v>19</v>
      </c>
      <c r="H58" s="126">
        <v>0</v>
      </c>
      <c r="J58" s="164">
        <f t="shared" si="0"/>
        <v>0</v>
      </c>
    </row>
    <row r="59" spans="1:12" s="36" customFormat="1" ht="12" customHeight="1">
      <c r="A59" s="106">
        <v>324471</v>
      </c>
      <c r="B59" s="157">
        <v>1</v>
      </c>
      <c r="C59" s="117" t="s">
        <v>608</v>
      </c>
      <c r="D59" s="118"/>
      <c r="E59" s="118"/>
      <c r="F59" s="118"/>
      <c r="G59" s="118"/>
      <c r="H59" s="123">
        <f>SUM(H58:H58)</f>
        <v>0</v>
      </c>
      <c r="I59" s="123">
        <f aca="true" t="shared" si="3" ref="I59:J59">SUM(I58:I58)</f>
        <v>0</v>
      </c>
      <c r="J59" s="123">
        <f t="shared" si="3"/>
        <v>0</v>
      </c>
      <c r="K59" s="127"/>
      <c r="L59" s="167"/>
    </row>
    <row r="60" spans="1:10" ht="12.75">
      <c r="A60" s="106">
        <v>314068</v>
      </c>
      <c r="B60" s="156">
        <v>1</v>
      </c>
      <c r="C60" s="2" t="s">
        <v>584</v>
      </c>
      <c r="D60" s="2" t="s">
        <v>238</v>
      </c>
      <c r="E60" s="2" t="s">
        <v>239</v>
      </c>
      <c r="F60" s="2" t="s">
        <v>24</v>
      </c>
      <c r="G60" s="2" t="s">
        <v>23</v>
      </c>
      <c r="H60" s="126">
        <v>11469.35</v>
      </c>
      <c r="J60" s="164">
        <f t="shared" si="0"/>
        <v>11469.35</v>
      </c>
    </row>
    <row r="61" spans="1:12" s="36" customFormat="1" ht="12" customHeight="1">
      <c r="A61" s="106">
        <v>313673</v>
      </c>
      <c r="B61" s="157">
        <v>1</v>
      </c>
      <c r="C61" s="117" t="s">
        <v>600</v>
      </c>
      <c r="D61" s="118"/>
      <c r="E61" s="118"/>
      <c r="F61" s="118"/>
      <c r="G61" s="118"/>
      <c r="H61" s="123">
        <f>SUM(H60:H60)</f>
        <v>11469.35</v>
      </c>
      <c r="I61" s="123">
        <f aca="true" t="shared" si="4" ref="I61:J61">SUM(I60:I60)</f>
        <v>0</v>
      </c>
      <c r="J61" s="123">
        <f t="shared" si="4"/>
        <v>11469.35</v>
      </c>
      <c r="K61" s="127"/>
      <c r="L61" s="167"/>
    </row>
    <row r="62" spans="1:10" ht="12.75">
      <c r="A62" s="106">
        <v>313867</v>
      </c>
      <c r="B62" s="156">
        <v>1</v>
      </c>
      <c r="C62" s="2" t="s">
        <v>579</v>
      </c>
      <c r="D62" s="2" t="s">
        <v>68</v>
      </c>
      <c r="E62" s="2" t="s">
        <v>69</v>
      </c>
      <c r="F62" s="2" t="s">
        <v>24</v>
      </c>
      <c r="G62" s="2" t="s">
        <v>28</v>
      </c>
      <c r="H62" s="126">
        <v>-7997.06</v>
      </c>
      <c r="J62" s="164">
        <f t="shared" si="0"/>
        <v>-7997.06</v>
      </c>
    </row>
    <row r="63" spans="1:10" ht="12.75">
      <c r="A63" s="106">
        <v>314474</v>
      </c>
      <c r="B63" s="156">
        <v>1</v>
      </c>
      <c r="C63" s="2" t="s">
        <v>579</v>
      </c>
      <c r="D63" s="2" t="s">
        <v>70</v>
      </c>
      <c r="E63" s="2" t="s">
        <v>71</v>
      </c>
      <c r="F63" s="2" t="s">
        <v>24</v>
      </c>
      <c r="G63" s="2" t="s">
        <v>28</v>
      </c>
      <c r="H63" s="126">
        <v>2252975.66</v>
      </c>
      <c r="J63" s="164">
        <f t="shared" si="0"/>
        <v>2252975.66</v>
      </c>
    </row>
    <row r="64" spans="1:10" ht="12.75">
      <c r="A64" s="106">
        <v>314473</v>
      </c>
      <c r="B64" s="156">
        <v>1</v>
      </c>
      <c r="C64" s="2" t="s">
        <v>579</v>
      </c>
      <c r="D64" s="2" t="s">
        <v>72</v>
      </c>
      <c r="E64" s="2" t="s">
        <v>73</v>
      </c>
      <c r="F64" s="2" t="s">
        <v>24</v>
      </c>
      <c r="G64" s="2" t="s">
        <v>28</v>
      </c>
      <c r="H64" s="126">
        <v>0</v>
      </c>
      <c r="J64" s="164">
        <f t="shared" si="0"/>
        <v>0</v>
      </c>
    </row>
    <row r="65" spans="1:10" ht="12.75">
      <c r="A65" s="106">
        <v>314472</v>
      </c>
      <c r="B65" s="156">
        <v>1</v>
      </c>
      <c r="C65" s="2" t="s">
        <v>579</v>
      </c>
      <c r="D65" s="2" t="s">
        <v>76</v>
      </c>
      <c r="E65" s="2" t="s">
        <v>77</v>
      </c>
      <c r="F65" s="2" t="s">
        <v>24</v>
      </c>
      <c r="G65" s="2" t="s">
        <v>28</v>
      </c>
      <c r="H65" s="126">
        <v>0</v>
      </c>
      <c r="J65" s="164">
        <f t="shared" si="0"/>
        <v>0</v>
      </c>
    </row>
    <row r="66" spans="1:10" ht="12.75">
      <c r="A66" s="106">
        <v>314272</v>
      </c>
      <c r="B66" s="156">
        <v>1</v>
      </c>
      <c r="C66" s="2" t="s">
        <v>579</v>
      </c>
      <c r="D66" s="2" t="s">
        <v>238</v>
      </c>
      <c r="E66" s="2" t="s">
        <v>239</v>
      </c>
      <c r="F66" s="2" t="s">
        <v>24</v>
      </c>
      <c r="G66" s="2" t="s">
        <v>28</v>
      </c>
      <c r="H66" s="126">
        <v>-124162.81</v>
      </c>
      <c r="J66" s="164">
        <f t="shared" si="0"/>
        <v>-124162.81</v>
      </c>
    </row>
    <row r="67" spans="1:10" ht="12.75">
      <c r="A67" s="106">
        <v>317485</v>
      </c>
      <c r="B67" s="156">
        <v>1</v>
      </c>
      <c r="C67" s="2" t="s">
        <v>579</v>
      </c>
      <c r="D67" s="2" t="s">
        <v>123</v>
      </c>
      <c r="E67" s="2" t="s">
        <v>124</v>
      </c>
      <c r="F67" s="2" t="s">
        <v>24</v>
      </c>
      <c r="G67" s="2" t="s">
        <v>4712</v>
      </c>
      <c r="H67" s="126">
        <v>4899.89</v>
      </c>
      <c r="J67" s="164">
        <f t="shared" si="0"/>
        <v>4899.89</v>
      </c>
    </row>
    <row r="68" spans="1:10" ht="12.75">
      <c r="A68" s="107">
        <v>317486</v>
      </c>
      <c r="B68" s="156">
        <v>1</v>
      </c>
      <c r="C68" s="2" t="s">
        <v>579</v>
      </c>
      <c r="D68" s="2" t="s">
        <v>143</v>
      </c>
      <c r="E68" s="2" t="s">
        <v>144</v>
      </c>
      <c r="F68" s="2" t="s">
        <v>24</v>
      </c>
      <c r="G68" s="2" t="s">
        <v>4712</v>
      </c>
      <c r="H68" s="126">
        <v>-730926.08</v>
      </c>
      <c r="J68" s="164">
        <f t="shared" si="0"/>
        <v>-730926.08</v>
      </c>
    </row>
    <row r="69" spans="1:10" ht="12.75">
      <c r="A69" s="106">
        <v>316674</v>
      </c>
      <c r="B69" s="156">
        <v>1</v>
      </c>
      <c r="C69" s="2" t="s">
        <v>579</v>
      </c>
      <c r="D69" s="2" t="s">
        <v>145</v>
      </c>
      <c r="E69" s="2" t="s">
        <v>146</v>
      </c>
      <c r="F69" s="2" t="s">
        <v>24</v>
      </c>
      <c r="G69" s="2" t="s">
        <v>4713</v>
      </c>
      <c r="H69" s="126">
        <v>707592.75</v>
      </c>
      <c r="J69" s="164">
        <f t="shared" si="0"/>
        <v>707592.75</v>
      </c>
    </row>
    <row r="70" spans="1:10" ht="12.75">
      <c r="A70" s="106">
        <v>313874</v>
      </c>
      <c r="B70" s="156">
        <v>1</v>
      </c>
      <c r="C70" s="2" t="s">
        <v>579</v>
      </c>
      <c r="D70" s="2" t="s">
        <v>318</v>
      </c>
      <c r="E70" s="2" t="s">
        <v>319</v>
      </c>
      <c r="F70" s="2" t="s">
        <v>2</v>
      </c>
      <c r="G70" s="2" t="s">
        <v>2</v>
      </c>
      <c r="H70" s="126">
        <v>0</v>
      </c>
      <c r="J70" s="164">
        <f t="shared" si="0"/>
        <v>0</v>
      </c>
    </row>
    <row r="71" spans="1:10" ht="12.75">
      <c r="A71" s="106">
        <v>313875</v>
      </c>
      <c r="B71" s="156">
        <v>1</v>
      </c>
      <c r="C71" s="2" t="s">
        <v>579</v>
      </c>
      <c r="D71" s="2" t="s">
        <v>194</v>
      </c>
      <c r="E71" s="2" t="s">
        <v>195</v>
      </c>
      <c r="F71" s="2" t="s">
        <v>2</v>
      </c>
      <c r="G71" s="2" t="s">
        <v>2</v>
      </c>
      <c r="H71" s="126">
        <v>0</v>
      </c>
      <c r="J71" s="164">
        <f t="shared" si="0"/>
        <v>0</v>
      </c>
    </row>
    <row r="72" spans="1:10" ht="12.75">
      <c r="A72" s="106">
        <v>313876</v>
      </c>
      <c r="B72" s="156">
        <v>1</v>
      </c>
      <c r="C72" s="2" t="s">
        <v>579</v>
      </c>
      <c r="D72" s="2" t="s">
        <v>423</v>
      </c>
      <c r="E72" s="2" t="s">
        <v>424</v>
      </c>
      <c r="F72" s="2" t="s">
        <v>2</v>
      </c>
      <c r="G72" s="2" t="s">
        <v>2</v>
      </c>
      <c r="H72" s="126">
        <v>0</v>
      </c>
      <c r="J72" s="164">
        <f aca="true" t="shared" si="5" ref="J72:J135">SUM(H72:I72)</f>
        <v>0</v>
      </c>
    </row>
    <row r="73" spans="1:10" ht="12.75">
      <c r="A73" s="106">
        <v>315078</v>
      </c>
      <c r="B73" s="156">
        <v>1</v>
      </c>
      <c r="C73" s="2" t="s">
        <v>579</v>
      </c>
      <c r="D73" s="2" t="s">
        <v>213</v>
      </c>
      <c r="E73" s="2" t="s">
        <v>214</v>
      </c>
      <c r="F73" s="2" t="s">
        <v>24</v>
      </c>
      <c r="G73" s="2" t="s">
        <v>28</v>
      </c>
      <c r="H73" s="126">
        <v>96443.12</v>
      </c>
      <c r="J73" s="164">
        <f t="shared" si="5"/>
        <v>96443.12</v>
      </c>
    </row>
    <row r="74" spans="1:10" ht="12.75">
      <c r="A74" s="106">
        <v>315079</v>
      </c>
      <c r="B74" s="156">
        <v>1</v>
      </c>
      <c r="C74" s="2" t="s">
        <v>579</v>
      </c>
      <c r="D74" s="2" t="s">
        <v>313</v>
      </c>
      <c r="E74" s="2" t="s">
        <v>219</v>
      </c>
      <c r="F74" s="2" t="s">
        <v>24</v>
      </c>
      <c r="G74" s="2" t="s">
        <v>28</v>
      </c>
      <c r="H74" s="126">
        <v>-97661.07</v>
      </c>
      <c r="J74" s="164">
        <f t="shared" si="5"/>
        <v>-97661.07</v>
      </c>
    </row>
    <row r="75" spans="1:12" s="36" customFormat="1" ht="12.75">
      <c r="A75" s="106">
        <v>313880</v>
      </c>
      <c r="B75" s="157">
        <v>1</v>
      </c>
      <c r="C75" s="117" t="s">
        <v>601</v>
      </c>
      <c r="D75" s="118"/>
      <c r="E75" s="118"/>
      <c r="F75" s="118"/>
      <c r="G75" s="118"/>
      <c r="H75" s="123">
        <f>SUM(H62:H74)</f>
        <v>2101164.4000000004</v>
      </c>
      <c r="I75" s="123">
        <f aca="true" t="shared" si="6" ref="I75:J75">SUM(I62:I74)</f>
        <v>0</v>
      </c>
      <c r="J75" s="123">
        <f t="shared" si="6"/>
        <v>2101164.4000000004</v>
      </c>
      <c r="K75" s="127"/>
      <c r="L75" s="167"/>
    </row>
    <row r="76" spans="1:10" ht="12.75">
      <c r="A76" s="106">
        <v>314468</v>
      </c>
      <c r="B76" s="156">
        <v>1</v>
      </c>
      <c r="C76" s="2" t="s">
        <v>580</v>
      </c>
      <c r="D76" s="2" t="s">
        <v>238</v>
      </c>
      <c r="E76" s="2" t="s">
        <v>239</v>
      </c>
      <c r="F76" s="2" t="s">
        <v>24</v>
      </c>
      <c r="G76" s="2" t="s">
        <v>22</v>
      </c>
      <c r="H76" s="126">
        <v>27154.12</v>
      </c>
      <c r="J76" s="164">
        <f t="shared" si="5"/>
        <v>27154.12</v>
      </c>
    </row>
    <row r="77" spans="1:12" s="36" customFormat="1" ht="12.75">
      <c r="A77" s="106">
        <v>314470</v>
      </c>
      <c r="B77" s="157">
        <v>1</v>
      </c>
      <c r="C77" s="117" t="s">
        <v>602</v>
      </c>
      <c r="D77" s="118"/>
      <c r="E77" s="118"/>
      <c r="F77" s="118"/>
      <c r="G77" s="118"/>
      <c r="H77" s="123">
        <f>SUM(H76:H76)</f>
        <v>27154.12</v>
      </c>
      <c r="I77" s="123">
        <f aca="true" t="shared" si="7" ref="I77:J77">SUM(I76:I76)</f>
        <v>0</v>
      </c>
      <c r="J77" s="123">
        <f t="shared" si="7"/>
        <v>27154.12</v>
      </c>
      <c r="K77" s="127"/>
      <c r="L77" s="167"/>
    </row>
    <row r="78" spans="2:11" ht="12.75">
      <c r="B78" s="158" t="s">
        <v>595</v>
      </c>
      <c r="C78" s="119"/>
      <c r="D78" s="119"/>
      <c r="E78" s="119"/>
      <c r="F78" s="119"/>
      <c r="G78" s="119"/>
      <c r="H78" s="124">
        <f>(H55+H57+H59+H61+H75+H77)</f>
        <v>45085610.36</v>
      </c>
      <c r="I78" s="124">
        <f aca="true" t="shared" si="8" ref="I78:J78">(I55+I57+I59+I61+I75+I77)</f>
        <v>0</v>
      </c>
      <c r="J78" s="124">
        <f t="shared" si="8"/>
        <v>45085610.36</v>
      </c>
      <c r="K78" s="180"/>
    </row>
    <row r="79" spans="1:10" ht="12.75">
      <c r="A79" s="106">
        <v>314881</v>
      </c>
      <c r="B79" s="156">
        <v>2</v>
      </c>
      <c r="C79" s="2" t="s">
        <v>577</v>
      </c>
      <c r="D79" s="2" t="s">
        <v>70</v>
      </c>
      <c r="E79" s="2" t="s">
        <v>71</v>
      </c>
      <c r="F79" s="2" t="s">
        <v>24</v>
      </c>
      <c r="G79" s="2" t="s">
        <v>25</v>
      </c>
      <c r="H79" s="126">
        <v>0</v>
      </c>
      <c r="J79" s="164">
        <f t="shared" si="5"/>
        <v>0</v>
      </c>
    </row>
    <row r="80" spans="1:10" ht="12.75">
      <c r="A80" s="106">
        <v>314882</v>
      </c>
      <c r="B80" s="156">
        <v>2</v>
      </c>
      <c r="C80" s="2" t="s">
        <v>577</v>
      </c>
      <c r="D80" s="2" t="s">
        <v>72</v>
      </c>
      <c r="E80" s="2" t="s">
        <v>73</v>
      </c>
      <c r="F80" s="2" t="s">
        <v>24</v>
      </c>
      <c r="G80" s="2" t="s">
        <v>25</v>
      </c>
      <c r="H80" s="126">
        <v>0</v>
      </c>
      <c r="J80" s="164">
        <f t="shared" si="5"/>
        <v>0</v>
      </c>
    </row>
    <row r="81" spans="1:10" ht="12.75">
      <c r="A81" s="106">
        <v>314883</v>
      </c>
      <c r="B81" s="156">
        <v>2</v>
      </c>
      <c r="C81" s="2" t="s">
        <v>577</v>
      </c>
      <c r="D81" s="2" t="s">
        <v>76</v>
      </c>
      <c r="E81" s="2" t="s">
        <v>77</v>
      </c>
      <c r="F81" s="2" t="s">
        <v>24</v>
      </c>
      <c r="G81" s="2" t="s">
        <v>25</v>
      </c>
      <c r="H81" s="126">
        <v>0</v>
      </c>
      <c r="J81" s="164">
        <f t="shared" si="5"/>
        <v>0</v>
      </c>
    </row>
    <row r="82" spans="1:10" ht="12.75">
      <c r="A82" s="106">
        <v>314879</v>
      </c>
      <c r="B82" s="156">
        <v>2</v>
      </c>
      <c r="C82" s="2" t="s">
        <v>577</v>
      </c>
      <c r="D82" s="2" t="s">
        <v>78</v>
      </c>
      <c r="E82" s="2" t="s">
        <v>75</v>
      </c>
      <c r="F82" s="2" t="s">
        <v>20</v>
      </c>
      <c r="G82" s="2" t="s">
        <v>26</v>
      </c>
      <c r="H82" s="126">
        <v>-26551892.37</v>
      </c>
      <c r="J82" s="164">
        <f t="shared" si="5"/>
        <v>-26551892.37</v>
      </c>
    </row>
    <row r="83" spans="1:10" ht="12.75">
      <c r="A83" s="106">
        <v>314878</v>
      </c>
      <c r="B83" s="156">
        <v>2</v>
      </c>
      <c r="C83" s="2" t="s">
        <v>577</v>
      </c>
      <c r="D83" s="2" t="s">
        <v>127</v>
      </c>
      <c r="E83" s="2" t="s">
        <v>128</v>
      </c>
      <c r="F83" s="2" t="s">
        <v>20</v>
      </c>
      <c r="G83" s="2" t="s">
        <v>26</v>
      </c>
      <c r="H83" s="126">
        <v>885728.05</v>
      </c>
      <c r="J83" s="164">
        <f t="shared" si="5"/>
        <v>885728.05</v>
      </c>
    </row>
    <row r="84" spans="1:12" s="36" customFormat="1" ht="12.75">
      <c r="A84" s="106">
        <v>315067</v>
      </c>
      <c r="B84" s="157">
        <v>2</v>
      </c>
      <c r="C84" s="117" t="s">
        <v>603</v>
      </c>
      <c r="D84" s="118"/>
      <c r="E84" s="118"/>
      <c r="F84" s="118"/>
      <c r="G84" s="118"/>
      <c r="H84" s="123">
        <f>SUM(H79:H83)</f>
        <v>-25666164.32</v>
      </c>
      <c r="I84" s="123">
        <f aca="true" t="shared" si="9" ref="I84:J84">SUM(I79:I83)</f>
        <v>0</v>
      </c>
      <c r="J84" s="123">
        <f t="shared" si="9"/>
        <v>-25666164.32</v>
      </c>
      <c r="K84" s="127"/>
      <c r="L84" s="167"/>
    </row>
    <row r="85" spans="1:10" ht="12.75">
      <c r="A85" s="106">
        <v>315070</v>
      </c>
      <c r="B85" s="156">
        <v>2</v>
      </c>
      <c r="C85" s="2" t="s">
        <v>581</v>
      </c>
      <c r="D85" s="2" t="s">
        <v>70</v>
      </c>
      <c r="E85" s="2" t="s">
        <v>71</v>
      </c>
      <c r="F85" s="2" t="s">
        <v>20</v>
      </c>
      <c r="G85" s="2" t="s">
        <v>23</v>
      </c>
      <c r="H85" s="126">
        <v>0</v>
      </c>
      <c r="J85" s="164">
        <f t="shared" si="5"/>
        <v>0</v>
      </c>
    </row>
    <row r="86" spans="1:10" ht="12.75">
      <c r="A86" s="106">
        <v>315071</v>
      </c>
      <c r="B86" s="156">
        <v>2</v>
      </c>
      <c r="C86" s="2" t="s">
        <v>581</v>
      </c>
      <c r="D86" s="2" t="s">
        <v>72</v>
      </c>
      <c r="E86" s="2" t="s">
        <v>73</v>
      </c>
      <c r="F86" s="2" t="s">
        <v>20</v>
      </c>
      <c r="G86" s="2" t="s">
        <v>23</v>
      </c>
      <c r="H86" s="126">
        <v>0</v>
      </c>
      <c r="J86" s="164">
        <f t="shared" si="5"/>
        <v>0</v>
      </c>
    </row>
    <row r="87" spans="1:10" ht="12.75">
      <c r="A87" s="106">
        <v>315072</v>
      </c>
      <c r="B87" s="156">
        <v>2</v>
      </c>
      <c r="C87" s="2" t="s">
        <v>581</v>
      </c>
      <c r="D87" s="2" t="s">
        <v>76</v>
      </c>
      <c r="E87" s="2" t="s">
        <v>77</v>
      </c>
      <c r="F87" s="2" t="s">
        <v>20</v>
      </c>
      <c r="G87" s="2" t="s">
        <v>23</v>
      </c>
      <c r="H87" s="126">
        <v>0</v>
      </c>
      <c r="J87" s="164">
        <f t="shared" si="5"/>
        <v>0</v>
      </c>
    </row>
    <row r="88" spans="1:10" ht="12.75">
      <c r="A88" s="106">
        <v>315084</v>
      </c>
      <c r="B88" s="156">
        <v>2</v>
      </c>
      <c r="C88" s="2" t="s">
        <v>581</v>
      </c>
      <c r="D88" s="2" t="s">
        <v>213</v>
      </c>
      <c r="E88" s="2" t="s">
        <v>214</v>
      </c>
      <c r="F88" s="2" t="s">
        <v>20</v>
      </c>
      <c r="G88" s="2" t="s">
        <v>23</v>
      </c>
      <c r="H88" s="126">
        <v>3690.43</v>
      </c>
      <c r="J88" s="164">
        <f t="shared" si="5"/>
        <v>3690.43</v>
      </c>
    </row>
    <row r="89" spans="1:12" s="36" customFormat="1" ht="12.75">
      <c r="A89" s="106">
        <v>315076</v>
      </c>
      <c r="B89" s="157">
        <v>2</v>
      </c>
      <c r="C89" s="117" t="s">
        <v>604</v>
      </c>
      <c r="D89" s="118"/>
      <c r="E89" s="118"/>
      <c r="F89" s="118"/>
      <c r="G89" s="118"/>
      <c r="H89" s="123">
        <f>SUM(H85:H88)</f>
        <v>3690.43</v>
      </c>
      <c r="I89" s="123">
        <f aca="true" t="shared" si="10" ref="I89:J89">SUM(I85:I88)</f>
        <v>0</v>
      </c>
      <c r="J89" s="123">
        <f t="shared" si="10"/>
        <v>3690.43</v>
      </c>
      <c r="K89" s="127"/>
      <c r="L89" s="167"/>
    </row>
    <row r="90" spans="1:10" ht="12.75">
      <c r="A90" s="106">
        <v>315090</v>
      </c>
      <c r="B90" s="156">
        <v>2</v>
      </c>
      <c r="C90" s="2" t="s">
        <v>582</v>
      </c>
      <c r="D90" s="2" t="s">
        <v>70</v>
      </c>
      <c r="E90" s="2" t="s">
        <v>71</v>
      </c>
      <c r="F90" s="2" t="s">
        <v>20</v>
      </c>
      <c r="G90" s="2" t="s">
        <v>22</v>
      </c>
      <c r="H90" s="126">
        <v>0</v>
      </c>
      <c r="J90" s="164">
        <f t="shared" si="5"/>
        <v>0</v>
      </c>
    </row>
    <row r="91" spans="1:10" ht="12.75">
      <c r="A91" s="106">
        <v>315091</v>
      </c>
      <c r="B91" s="156">
        <v>2</v>
      </c>
      <c r="C91" s="2" t="s">
        <v>582</v>
      </c>
      <c r="D91" s="2" t="s">
        <v>72</v>
      </c>
      <c r="E91" s="2" t="s">
        <v>73</v>
      </c>
      <c r="F91" s="2" t="s">
        <v>20</v>
      </c>
      <c r="G91" s="2" t="s">
        <v>22</v>
      </c>
      <c r="H91" s="126">
        <v>0</v>
      </c>
      <c r="J91" s="164">
        <f t="shared" si="5"/>
        <v>0</v>
      </c>
    </row>
    <row r="92" spans="1:10" ht="12.75">
      <c r="A92" s="106">
        <v>315092</v>
      </c>
      <c r="B92" s="156">
        <v>2</v>
      </c>
      <c r="C92" s="2" t="s">
        <v>582</v>
      </c>
      <c r="D92" s="2" t="s">
        <v>76</v>
      </c>
      <c r="E92" s="2" t="s">
        <v>77</v>
      </c>
      <c r="F92" s="2" t="s">
        <v>20</v>
      </c>
      <c r="G92" s="2" t="s">
        <v>22</v>
      </c>
      <c r="H92" s="126">
        <v>0</v>
      </c>
      <c r="J92" s="164">
        <f t="shared" si="5"/>
        <v>0</v>
      </c>
    </row>
    <row r="93" spans="1:10" ht="12.75">
      <c r="A93" s="106">
        <v>315094</v>
      </c>
      <c r="B93" s="156">
        <v>2</v>
      </c>
      <c r="C93" s="2" t="s">
        <v>582</v>
      </c>
      <c r="D93" s="2" t="s">
        <v>213</v>
      </c>
      <c r="E93" s="2" t="s">
        <v>214</v>
      </c>
      <c r="F93" s="2" t="s">
        <v>20</v>
      </c>
      <c r="G93" s="2" t="s">
        <v>22</v>
      </c>
      <c r="H93" s="126">
        <v>287184.6</v>
      </c>
      <c r="J93" s="164">
        <f t="shared" si="5"/>
        <v>287184.6</v>
      </c>
    </row>
    <row r="94" spans="1:10" ht="12.75">
      <c r="A94" s="106">
        <v>315095</v>
      </c>
      <c r="B94" s="156">
        <v>2</v>
      </c>
      <c r="C94" s="2" t="s">
        <v>582</v>
      </c>
      <c r="D94" s="2" t="s">
        <v>313</v>
      </c>
      <c r="E94" s="2" t="s">
        <v>219</v>
      </c>
      <c r="F94" s="2" t="s">
        <v>20</v>
      </c>
      <c r="G94" s="2" t="s">
        <v>22</v>
      </c>
      <c r="H94" s="126">
        <v>-902802.45</v>
      </c>
      <c r="J94" s="164">
        <f t="shared" si="5"/>
        <v>-902802.45</v>
      </c>
    </row>
    <row r="95" spans="1:12" s="36" customFormat="1" ht="12.75">
      <c r="A95" s="106">
        <v>315096</v>
      </c>
      <c r="B95" s="157">
        <v>2</v>
      </c>
      <c r="C95" s="117" t="s">
        <v>605</v>
      </c>
      <c r="D95" s="118"/>
      <c r="E95" s="118"/>
      <c r="F95" s="118"/>
      <c r="G95" s="118"/>
      <c r="H95" s="123">
        <f>SUM(H90:H94)</f>
        <v>-615617.85</v>
      </c>
      <c r="I95" s="123">
        <f aca="true" t="shared" si="11" ref="I95:J95">SUM(I90:I94)</f>
        <v>0</v>
      </c>
      <c r="J95" s="123">
        <f t="shared" si="11"/>
        <v>-615617.85</v>
      </c>
      <c r="K95" s="127"/>
      <c r="L95" s="167"/>
    </row>
    <row r="96" spans="1:10" ht="12.75">
      <c r="A96" s="106">
        <v>315270</v>
      </c>
      <c r="B96" s="156">
        <v>2</v>
      </c>
      <c r="C96" s="2" t="s">
        <v>576</v>
      </c>
      <c r="D96" s="2" t="s">
        <v>68</v>
      </c>
      <c r="E96" s="2" t="s">
        <v>69</v>
      </c>
      <c r="F96" s="2" t="s">
        <v>21</v>
      </c>
      <c r="G96" s="2" t="s">
        <v>19</v>
      </c>
      <c r="H96" s="126">
        <v>-61172.02</v>
      </c>
      <c r="J96" s="164">
        <f t="shared" si="5"/>
        <v>-61172.02</v>
      </c>
    </row>
    <row r="97" spans="1:10" ht="12.75">
      <c r="A97" s="106">
        <v>315483</v>
      </c>
      <c r="B97" s="156">
        <v>2</v>
      </c>
      <c r="C97" s="2" t="s">
        <v>576</v>
      </c>
      <c r="D97" s="2" t="s">
        <v>74</v>
      </c>
      <c r="E97" s="2" t="s">
        <v>75</v>
      </c>
      <c r="F97" s="2" t="s">
        <v>21</v>
      </c>
      <c r="G97" s="2" t="s">
        <v>19</v>
      </c>
      <c r="H97" s="126">
        <v>0</v>
      </c>
      <c r="J97" s="164">
        <f t="shared" si="5"/>
        <v>0</v>
      </c>
    </row>
    <row r="98" spans="1:10" ht="12.75">
      <c r="A98" s="106">
        <v>315280</v>
      </c>
      <c r="B98" s="156">
        <v>2</v>
      </c>
      <c r="C98" s="2" t="s">
        <v>576</v>
      </c>
      <c r="D98" s="2" t="s">
        <v>127</v>
      </c>
      <c r="E98" s="2" t="s">
        <v>128</v>
      </c>
      <c r="F98" s="2" t="s">
        <v>21</v>
      </c>
      <c r="G98" s="2" t="s">
        <v>19</v>
      </c>
      <c r="H98" s="126">
        <v>0</v>
      </c>
      <c r="J98" s="164">
        <f t="shared" si="5"/>
        <v>0</v>
      </c>
    </row>
    <row r="99" spans="1:12" s="36" customFormat="1" ht="12.75">
      <c r="A99" s="106">
        <v>315268</v>
      </c>
      <c r="B99" s="157">
        <v>2</v>
      </c>
      <c r="C99" s="117" t="s">
        <v>599</v>
      </c>
      <c r="D99" s="118"/>
      <c r="E99" s="118"/>
      <c r="F99" s="118"/>
      <c r="G99" s="118"/>
      <c r="H99" s="123">
        <f>SUM(H96:H98)</f>
        <v>-61172.02</v>
      </c>
      <c r="I99" s="123">
        <f aca="true" t="shared" si="12" ref="I99:J99">SUM(I96:I98)</f>
        <v>0</v>
      </c>
      <c r="J99" s="123">
        <f t="shared" si="12"/>
        <v>-61172.02</v>
      </c>
      <c r="K99" s="127"/>
      <c r="L99" s="167"/>
    </row>
    <row r="100" spans="1:10" ht="12.75">
      <c r="A100" s="106">
        <v>410469</v>
      </c>
      <c r="B100" s="156">
        <v>2</v>
      </c>
      <c r="C100" s="2" t="s">
        <v>585</v>
      </c>
      <c r="D100" s="2" t="s">
        <v>70</v>
      </c>
      <c r="E100" s="2" t="s">
        <v>71</v>
      </c>
      <c r="F100" s="2" t="s">
        <v>21</v>
      </c>
      <c r="G100" s="2" t="s">
        <v>23</v>
      </c>
      <c r="H100" s="126">
        <v>3923405.91</v>
      </c>
      <c r="J100" s="164">
        <f t="shared" si="5"/>
        <v>3923405.91</v>
      </c>
    </row>
    <row r="101" spans="1:11" ht="12.75">
      <c r="A101" s="106">
        <v>410472</v>
      </c>
      <c r="B101" s="157">
        <v>2</v>
      </c>
      <c r="C101" s="117" t="s">
        <v>610</v>
      </c>
      <c r="D101" s="118"/>
      <c r="E101" s="118"/>
      <c r="F101" s="118"/>
      <c r="G101" s="118"/>
      <c r="H101" s="123">
        <f>SUM(H100:H100)</f>
        <v>3923405.91</v>
      </c>
      <c r="I101" s="123">
        <f aca="true" t="shared" si="13" ref="I101:J101">SUM(I100:I100)</f>
        <v>0</v>
      </c>
      <c r="J101" s="123">
        <f t="shared" si="13"/>
        <v>3923405.91</v>
      </c>
      <c r="K101" s="127"/>
    </row>
    <row r="102" spans="1:10" ht="12.75">
      <c r="A102" s="106">
        <v>315468</v>
      </c>
      <c r="B102" s="156">
        <v>2</v>
      </c>
      <c r="C102" s="2" t="s">
        <v>587</v>
      </c>
      <c r="D102" s="2" t="s">
        <v>68</v>
      </c>
      <c r="E102" s="2" t="s">
        <v>69</v>
      </c>
      <c r="F102" s="2" t="s">
        <v>21</v>
      </c>
      <c r="G102" s="2" t="s">
        <v>22</v>
      </c>
      <c r="H102" s="126">
        <v>0</v>
      </c>
      <c r="J102" s="164">
        <f t="shared" si="5"/>
        <v>0</v>
      </c>
    </row>
    <row r="103" spans="1:10" ht="12.75">
      <c r="A103" s="106">
        <v>410267</v>
      </c>
      <c r="B103" s="156">
        <v>2</v>
      </c>
      <c r="C103" s="2" t="s">
        <v>587</v>
      </c>
      <c r="D103" s="2" t="s">
        <v>70</v>
      </c>
      <c r="E103" s="2" t="s">
        <v>71</v>
      </c>
      <c r="F103" s="2" t="s">
        <v>21</v>
      </c>
      <c r="G103" s="2" t="s">
        <v>22</v>
      </c>
      <c r="H103" s="126">
        <v>13158830.95</v>
      </c>
      <c r="J103" s="164">
        <f t="shared" si="5"/>
        <v>13158830.95</v>
      </c>
    </row>
    <row r="104" spans="1:10" ht="12.75">
      <c r="A104" s="106">
        <v>342466</v>
      </c>
      <c r="B104" s="156">
        <v>2</v>
      </c>
      <c r="C104" s="2" t="s">
        <v>587</v>
      </c>
      <c r="D104" s="153">
        <v>144700</v>
      </c>
      <c r="E104" s="2" t="s">
        <v>77</v>
      </c>
      <c r="F104" s="2" t="s">
        <v>21</v>
      </c>
      <c r="G104" s="2" t="s">
        <v>22</v>
      </c>
      <c r="H104" s="126">
        <v>0</v>
      </c>
      <c r="J104" s="164">
        <f t="shared" si="5"/>
        <v>0</v>
      </c>
    </row>
    <row r="105" spans="1:10" ht="12.75">
      <c r="A105" s="106">
        <v>411266</v>
      </c>
      <c r="B105" s="156">
        <v>2</v>
      </c>
      <c r="C105" s="2" t="s">
        <v>587</v>
      </c>
      <c r="D105" s="153">
        <v>232830</v>
      </c>
      <c r="E105" s="2" t="s">
        <v>5044</v>
      </c>
      <c r="F105" s="2" t="s">
        <v>5045</v>
      </c>
      <c r="G105" s="2" t="s">
        <v>5046</v>
      </c>
      <c r="H105" s="126">
        <v>-687.33</v>
      </c>
      <c r="J105" s="164">
        <f t="shared" si="5"/>
        <v>-687.33</v>
      </c>
    </row>
    <row r="106" spans="1:10" ht="12.75">
      <c r="A106" s="106">
        <v>315480</v>
      </c>
      <c r="B106" s="156">
        <v>2</v>
      </c>
      <c r="C106" s="2" t="s">
        <v>587</v>
      </c>
      <c r="D106" s="2" t="s">
        <v>313</v>
      </c>
      <c r="E106" s="2" t="s">
        <v>219</v>
      </c>
      <c r="F106" s="2" t="s">
        <v>21</v>
      </c>
      <c r="G106" s="2" t="s">
        <v>22</v>
      </c>
      <c r="H106" s="126">
        <v>-232952.23</v>
      </c>
      <c r="J106" s="164">
        <f t="shared" si="5"/>
        <v>-232952.23</v>
      </c>
    </row>
    <row r="107" spans="1:12" s="36" customFormat="1" ht="12.75">
      <c r="A107" s="106">
        <v>315481</v>
      </c>
      <c r="B107" s="157">
        <v>2</v>
      </c>
      <c r="C107" s="117" t="s">
        <v>606</v>
      </c>
      <c r="D107" s="118"/>
      <c r="E107" s="118"/>
      <c r="F107" s="118"/>
      <c r="G107" s="118"/>
      <c r="H107" s="123">
        <f>SUM(H102:H106)</f>
        <v>12925191.389999999</v>
      </c>
      <c r="I107" s="123">
        <f aca="true" t="shared" si="14" ref="I107:J107">SUM(I102:I106)</f>
        <v>0</v>
      </c>
      <c r="J107" s="123">
        <f t="shared" si="14"/>
        <v>12925191.389999999</v>
      </c>
      <c r="K107" s="127"/>
      <c r="L107" s="167"/>
    </row>
    <row r="108" spans="1:10" ht="12.75">
      <c r="A108" s="106">
        <v>315487</v>
      </c>
      <c r="B108" s="156">
        <v>2</v>
      </c>
      <c r="C108" s="2" t="s">
        <v>583</v>
      </c>
      <c r="D108" s="2" t="s">
        <v>74</v>
      </c>
      <c r="E108" s="2" t="s">
        <v>75</v>
      </c>
      <c r="F108" s="2" t="s">
        <v>24</v>
      </c>
      <c r="G108" s="2" t="s">
        <v>26</v>
      </c>
      <c r="H108" s="126">
        <v>0</v>
      </c>
      <c r="J108" s="164">
        <f t="shared" si="5"/>
        <v>0</v>
      </c>
    </row>
    <row r="109" spans="1:12" s="36" customFormat="1" ht="12.75">
      <c r="A109" s="106">
        <v>315489</v>
      </c>
      <c r="B109" s="157">
        <v>2</v>
      </c>
      <c r="C109" s="117" t="s">
        <v>607</v>
      </c>
      <c r="D109" s="118"/>
      <c r="E109" s="118"/>
      <c r="F109" s="118"/>
      <c r="G109" s="118"/>
      <c r="H109" s="123">
        <f>SUM(H108:H108)</f>
        <v>0</v>
      </c>
      <c r="I109" s="123">
        <f aca="true" t="shared" si="15" ref="I109:J109">SUM(I108:I108)</f>
        <v>0</v>
      </c>
      <c r="J109" s="123">
        <f t="shared" si="15"/>
        <v>0</v>
      </c>
      <c r="K109" s="127"/>
      <c r="L109" s="167"/>
    </row>
    <row r="110" spans="1:10" ht="12.75">
      <c r="A110" s="106">
        <v>315493</v>
      </c>
      <c r="B110" s="156">
        <v>2</v>
      </c>
      <c r="C110" s="2" t="s">
        <v>578</v>
      </c>
      <c r="D110" s="2" t="s">
        <v>68</v>
      </c>
      <c r="E110" s="2" t="s">
        <v>69</v>
      </c>
      <c r="F110" s="2" t="s">
        <v>24</v>
      </c>
      <c r="G110" s="2" t="s">
        <v>19</v>
      </c>
      <c r="H110" s="126">
        <v>-10747.98</v>
      </c>
      <c r="J110" s="164">
        <f t="shared" si="5"/>
        <v>-10747.98</v>
      </c>
    </row>
    <row r="111" spans="1:12" s="36" customFormat="1" ht="12.75">
      <c r="A111" s="106">
        <v>315495</v>
      </c>
      <c r="B111" s="157">
        <v>2</v>
      </c>
      <c r="C111" s="117" t="s">
        <v>608</v>
      </c>
      <c r="D111" s="118"/>
      <c r="E111" s="118"/>
      <c r="F111" s="118"/>
      <c r="G111" s="118"/>
      <c r="H111" s="123">
        <f>SUM(H110:H110)</f>
        <v>-10747.98</v>
      </c>
      <c r="I111" s="123">
        <f aca="true" t="shared" si="16" ref="I111:J111">SUM(I110:I110)</f>
        <v>0</v>
      </c>
      <c r="J111" s="123">
        <f t="shared" si="16"/>
        <v>-10747.98</v>
      </c>
      <c r="K111" s="127"/>
      <c r="L111" s="167"/>
    </row>
    <row r="112" spans="1:10" ht="12.75">
      <c r="A112" s="106">
        <v>410476</v>
      </c>
      <c r="B112" s="156">
        <v>2</v>
      </c>
      <c r="C112" s="2" t="s">
        <v>584</v>
      </c>
      <c r="D112" s="2" t="s">
        <v>70</v>
      </c>
      <c r="E112" s="2" t="s">
        <v>71</v>
      </c>
      <c r="F112" s="2" t="s">
        <v>24</v>
      </c>
      <c r="G112" s="2" t="s">
        <v>23</v>
      </c>
      <c r="H112" s="126">
        <v>716887.83</v>
      </c>
      <c r="J112" s="164">
        <f t="shared" si="5"/>
        <v>716887.83</v>
      </c>
    </row>
    <row r="113" spans="1:12" s="36" customFormat="1" ht="12" customHeight="1">
      <c r="A113" s="106">
        <v>410477</v>
      </c>
      <c r="B113" s="157">
        <v>2</v>
      </c>
      <c r="C113" s="117" t="s">
        <v>600</v>
      </c>
      <c r="D113" s="118"/>
      <c r="E113" s="118"/>
      <c r="F113" s="118"/>
      <c r="G113" s="118"/>
      <c r="H113" s="123">
        <f>SUM(H112:H112)</f>
        <v>716887.83</v>
      </c>
      <c r="I113" s="123">
        <f aca="true" t="shared" si="17" ref="I113:J113">SUM(I112:I112)</f>
        <v>0</v>
      </c>
      <c r="J113" s="123">
        <f t="shared" si="17"/>
        <v>716887.83</v>
      </c>
      <c r="K113" s="127"/>
      <c r="L113" s="167"/>
    </row>
    <row r="114" spans="1:10" ht="12.75">
      <c r="A114" s="106">
        <v>315500</v>
      </c>
      <c r="B114" s="156">
        <v>2</v>
      </c>
      <c r="C114" s="2" t="s">
        <v>580</v>
      </c>
      <c r="D114" s="2" t="s">
        <v>68</v>
      </c>
      <c r="E114" s="2" t="s">
        <v>69</v>
      </c>
      <c r="F114" s="2" t="s">
        <v>24</v>
      </c>
      <c r="G114" s="2" t="s">
        <v>22</v>
      </c>
      <c r="H114" s="126">
        <v>0</v>
      </c>
      <c r="J114" s="164">
        <f t="shared" si="5"/>
        <v>0</v>
      </c>
    </row>
    <row r="115" spans="1:10" ht="12.75">
      <c r="A115" s="106">
        <v>412466</v>
      </c>
      <c r="B115" s="156">
        <v>2</v>
      </c>
      <c r="C115" s="2" t="s">
        <v>580</v>
      </c>
      <c r="D115" s="2" t="s">
        <v>70</v>
      </c>
      <c r="E115" s="2" t="s">
        <v>71</v>
      </c>
      <c r="F115" s="2" t="s">
        <v>24</v>
      </c>
      <c r="G115" s="2" t="s">
        <v>22</v>
      </c>
      <c r="H115" s="126">
        <v>2535193.33</v>
      </c>
      <c r="J115" s="164">
        <f t="shared" si="5"/>
        <v>2535193.33</v>
      </c>
    </row>
    <row r="116" spans="1:12" s="36" customFormat="1" ht="12.75">
      <c r="A116" s="106">
        <v>315501</v>
      </c>
      <c r="B116" s="157">
        <v>2</v>
      </c>
      <c r="C116" s="117" t="s">
        <v>602</v>
      </c>
      <c r="D116" s="118"/>
      <c r="E116" s="118"/>
      <c r="F116" s="118"/>
      <c r="G116" s="118"/>
      <c r="H116" s="123">
        <f>SUM(H114:H115)</f>
        <v>2535193.33</v>
      </c>
      <c r="I116" s="123">
        <f aca="true" t="shared" si="18" ref="I116:J116">SUM(I114:I115)</f>
        <v>0</v>
      </c>
      <c r="J116" s="123">
        <f t="shared" si="18"/>
        <v>2535193.33</v>
      </c>
      <c r="K116" s="127"/>
      <c r="L116" s="167"/>
    </row>
    <row r="117" spans="2:11" ht="12.75">
      <c r="B117" s="158" t="s">
        <v>596</v>
      </c>
      <c r="C117" s="119"/>
      <c r="D117" s="119"/>
      <c r="E117" s="119"/>
      <c r="F117" s="119"/>
      <c r="G117" s="119"/>
      <c r="H117" s="124">
        <f>(H84+H89+H95+H99+H101+H107+H109+H111+H113+H116)</f>
        <v>-6249333.280000003</v>
      </c>
      <c r="I117" s="124">
        <f aca="true" t="shared" si="19" ref="I117:J117">(I84+I89+I95+I99+I101+I107+I109+I111+I113+I116)</f>
        <v>0</v>
      </c>
      <c r="J117" s="124">
        <f t="shared" si="19"/>
        <v>-6249333.280000003</v>
      </c>
      <c r="K117" s="180"/>
    </row>
    <row r="118" spans="1:10" ht="12.75">
      <c r="A118" s="106">
        <v>315866</v>
      </c>
      <c r="B118" s="156">
        <v>4</v>
      </c>
      <c r="C118" s="2" t="s">
        <v>577</v>
      </c>
      <c r="D118" s="2" t="s">
        <v>32</v>
      </c>
      <c r="E118" s="2" t="s">
        <v>33</v>
      </c>
      <c r="F118" s="2" t="s">
        <v>2</v>
      </c>
      <c r="G118" s="2" t="s">
        <v>2</v>
      </c>
      <c r="H118" s="126">
        <v>-4216.81</v>
      </c>
      <c r="J118" s="164">
        <f t="shared" si="5"/>
        <v>-4216.81</v>
      </c>
    </row>
    <row r="119" spans="1:10" ht="12.75">
      <c r="A119" s="106">
        <v>315867</v>
      </c>
      <c r="B119" s="156">
        <v>4</v>
      </c>
      <c r="C119" s="2" t="s">
        <v>577</v>
      </c>
      <c r="D119" s="2" t="s">
        <v>271</v>
      </c>
      <c r="E119" s="2" t="s">
        <v>272</v>
      </c>
      <c r="F119" s="2" t="s">
        <v>2</v>
      </c>
      <c r="G119" s="2" t="s">
        <v>2</v>
      </c>
      <c r="H119" s="126">
        <v>-0.13</v>
      </c>
      <c r="J119" s="164">
        <f t="shared" si="5"/>
        <v>-0.13</v>
      </c>
    </row>
    <row r="120" spans="1:10" ht="12.75">
      <c r="A120" s="106">
        <v>315868</v>
      </c>
      <c r="B120" s="156">
        <v>4</v>
      </c>
      <c r="C120" s="2" t="s">
        <v>577</v>
      </c>
      <c r="D120" s="2" t="s">
        <v>524</v>
      </c>
      <c r="E120" s="2" t="s">
        <v>525</v>
      </c>
      <c r="F120" s="2" t="s">
        <v>2</v>
      </c>
      <c r="G120" s="2" t="s">
        <v>2</v>
      </c>
      <c r="H120" s="126">
        <v>0</v>
      </c>
      <c r="J120" s="164">
        <f t="shared" si="5"/>
        <v>0</v>
      </c>
    </row>
    <row r="121" spans="1:10" ht="12.75">
      <c r="A121" s="106">
        <v>315871</v>
      </c>
      <c r="B121" s="156">
        <v>4</v>
      </c>
      <c r="C121" s="2" t="s">
        <v>577</v>
      </c>
      <c r="D121" s="2" t="s">
        <v>434</v>
      </c>
      <c r="E121" s="2" t="s">
        <v>435</v>
      </c>
      <c r="F121" s="2" t="s">
        <v>2</v>
      </c>
      <c r="G121" s="2" t="s">
        <v>2</v>
      </c>
      <c r="H121" s="126">
        <v>0</v>
      </c>
      <c r="J121" s="164">
        <f t="shared" si="5"/>
        <v>0</v>
      </c>
    </row>
    <row r="122" spans="1:10" ht="12.75">
      <c r="A122" s="106">
        <v>324266</v>
      </c>
      <c r="B122" s="156">
        <v>4</v>
      </c>
      <c r="C122" s="2" t="s">
        <v>577</v>
      </c>
      <c r="D122" s="153">
        <v>134122</v>
      </c>
      <c r="E122" s="2" t="s">
        <v>4719</v>
      </c>
      <c r="F122" s="2" t="s">
        <v>2</v>
      </c>
      <c r="G122" s="2" t="s">
        <v>2</v>
      </c>
      <c r="H122" s="126">
        <v>14370782.31</v>
      </c>
      <c r="J122" s="164">
        <f t="shared" si="5"/>
        <v>14370782.31</v>
      </c>
    </row>
    <row r="123" spans="1:10" ht="12.75">
      <c r="A123" s="106">
        <v>422466</v>
      </c>
      <c r="B123" s="156">
        <v>4</v>
      </c>
      <c r="C123" s="2" t="s">
        <v>577</v>
      </c>
      <c r="D123" s="153" t="s">
        <v>5459</v>
      </c>
      <c r="E123" s="2" t="s">
        <v>5460</v>
      </c>
      <c r="F123" s="2" t="s">
        <v>2</v>
      </c>
      <c r="G123" s="2" t="s">
        <v>2</v>
      </c>
      <c r="H123" s="126">
        <v>16190855.73</v>
      </c>
      <c r="J123" s="164">
        <f t="shared" si="5"/>
        <v>16190855.73</v>
      </c>
    </row>
    <row r="124" spans="1:10" ht="12.75">
      <c r="A124" s="106">
        <v>418868</v>
      </c>
      <c r="B124" s="156">
        <v>4</v>
      </c>
      <c r="C124" s="2" t="s">
        <v>577</v>
      </c>
      <c r="D124" s="153" t="s">
        <v>831</v>
      </c>
      <c r="E124" s="2" t="s">
        <v>4719</v>
      </c>
      <c r="F124" s="2" t="s">
        <v>2</v>
      </c>
      <c r="G124" s="2" t="s">
        <v>2</v>
      </c>
      <c r="H124" s="126">
        <v>0</v>
      </c>
      <c r="J124" s="164">
        <f t="shared" si="5"/>
        <v>0</v>
      </c>
    </row>
    <row r="125" spans="1:10" ht="12.75">
      <c r="A125" s="106">
        <v>315872</v>
      </c>
      <c r="B125" s="156">
        <v>4</v>
      </c>
      <c r="C125" s="2" t="s">
        <v>577</v>
      </c>
      <c r="D125" s="2" t="s">
        <v>17</v>
      </c>
      <c r="E125" s="2" t="s">
        <v>18</v>
      </c>
      <c r="F125" s="2" t="s">
        <v>2</v>
      </c>
      <c r="G125" s="2" t="s">
        <v>2</v>
      </c>
      <c r="H125" s="126">
        <v>0</v>
      </c>
      <c r="J125" s="164">
        <f t="shared" si="5"/>
        <v>0</v>
      </c>
    </row>
    <row r="126" spans="1:10" ht="12.75">
      <c r="A126" s="106">
        <v>315873</v>
      </c>
      <c r="B126" s="156">
        <v>4</v>
      </c>
      <c r="C126" s="2" t="s">
        <v>577</v>
      </c>
      <c r="D126" s="2" t="s">
        <v>39</v>
      </c>
      <c r="E126" s="2" t="s">
        <v>40</v>
      </c>
      <c r="F126" s="2" t="s">
        <v>2</v>
      </c>
      <c r="G126" s="2" t="s">
        <v>2</v>
      </c>
      <c r="H126" s="126">
        <v>15000</v>
      </c>
      <c r="J126" s="164">
        <f t="shared" si="5"/>
        <v>15000</v>
      </c>
    </row>
    <row r="127" spans="1:10" ht="12.75">
      <c r="A127" s="106">
        <v>315874</v>
      </c>
      <c r="B127" s="156">
        <v>4</v>
      </c>
      <c r="C127" s="2" t="s">
        <v>577</v>
      </c>
      <c r="D127" s="2" t="s">
        <v>252</v>
      </c>
      <c r="E127" s="2" t="s">
        <v>253</v>
      </c>
      <c r="F127" s="2" t="s">
        <v>2</v>
      </c>
      <c r="G127" s="2" t="s">
        <v>2</v>
      </c>
      <c r="H127" s="126">
        <v>5000</v>
      </c>
      <c r="J127" s="164">
        <f t="shared" si="5"/>
        <v>5000</v>
      </c>
    </row>
    <row r="128" spans="1:10" ht="12.75">
      <c r="A128" s="106">
        <v>316067</v>
      </c>
      <c r="B128" s="156">
        <v>4</v>
      </c>
      <c r="C128" s="2" t="s">
        <v>577</v>
      </c>
      <c r="D128" s="2" t="s">
        <v>526</v>
      </c>
      <c r="E128" s="2" t="s">
        <v>527</v>
      </c>
      <c r="F128" s="2" t="s">
        <v>2</v>
      </c>
      <c r="G128" s="2" t="s">
        <v>2</v>
      </c>
      <c r="H128" s="126">
        <v>0</v>
      </c>
      <c r="J128" s="164">
        <f t="shared" si="5"/>
        <v>0</v>
      </c>
    </row>
    <row r="129" spans="1:10" ht="12.75">
      <c r="A129" s="106">
        <v>316068</v>
      </c>
      <c r="B129" s="156">
        <v>4</v>
      </c>
      <c r="C129" s="2" t="s">
        <v>577</v>
      </c>
      <c r="D129" s="2" t="s">
        <v>46</v>
      </c>
      <c r="E129" s="2" t="s">
        <v>47</v>
      </c>
      <c r="F129" s="2" t="s">
        <v>2</v>
      </c>
      <c r="G129" s="2" t="s">
        <v>2</v>
      </c>
      <c r="H129" s="126">
        <v>60109884.21</v>
      </c>
      <c r="J129" s="164">
        <f t="shared" si="5"/>
        <v>60109884.21</v>
      </c>
    </row>
    <row r="130" spans="1:10" ht="12.75">
      <c r="A130" s="106">
        <v>424266</v>
      </c>
      <c r="B130" s="156">
        <v>4</v>
      </c>
      <c r="C130" s="2" t="s">
        <v>577</v>
      </c>
      <c r="D130" s="153">
        <v>142200</v>
      </c>
      <c r="E130" s="2" t="s">
        <v>5463</v>
      </c>
      <c r="F130" s="2" t="s">
        <v>2</v>
      </c>
      <c r="G130" s="2" t="s">
        <v>2</v>
      </c>
      <c r="H130" s="126">
        <v>35570.9</v>
      </c>
      <c r="J130" s="164">
        <f t="shared" si="5"/>
        <v>35570.9</v>
      </c>
    </row>
    <row r="131" spans="1:10" ht="12.75">
      <c r="A131" s="106">
        <v>316069</v>
      </c>
      <c r="B131" s="156">
        <v>4</v>
      </c>
      <c r="C131" s="2" t="s">
        <v>577</v>
      </c>
      <c r="D131" s="2" t="s">
        <v>517</v>
      </c>
      <c r="E131" s="2" t="s">
        <v>518</v>
      </c>
      <c r="F131" s="2" t="s">
        <v>2</v>
      </c>
      <c r="G131" s="2" t="s">
        <v>2</v>
      </c>
      <c r="H131" s="126">
        <v>-2767660.43</v>
      </c>
      <c r="J131" s="164">
        <f t="shared" si="5"/>
        <v>-2767660.43</v>
      </c>
    </row>
    <row r="132" spans="1:10" ht="12.75">
      <c r="A132" s="106">
        <v>316070</v>
      </c>
      <c r="B132" s="156">
        <v>4</v>
      </c>
      <c r="C132" s="2" t="s">
        <v>577</v>
      </c>
      <c r="D132" s="2" t="s">
        <v>355</v>
      </c>
      <c r="E132" s="2" t="s">
        <v>302</v>
      </c>
      <c r="F132" s="2" t="s">
        <v>2</v>
      </c>
      <c r="G132" s="2" t="s">
        <v>2</v>
      </c>
      <c r="H132" s="126">
        <v>666592.88</v>
      </c>
      <c r="J132" s="164">
        <f t="shared" si="5"/>
        <v>666592.88</v>
      </c>
    </row>
    <row r="133" spans="1:10" ht="12.75">
      <c r="A133" s="106">
        <v>316071</v>
      </c>
      <c r="B133" s="156">
        <v>4</v>
      </c>
      <c r="C133" s="2" t="s">
        <v>577</v>
      </c>
      <c r="D133" s="2" t="s">
        <v>474</v>
      </c>
      <c r="E133" s="2" t="s">
        <v>475</v>
      </c>
      <c r="F133" s="2" t="s">
        <v>2</v>
      </c>
      <c r="G133" s="2" t="s">
        <v>2</v>
      </c>
      <c r="H133" s="126">
        <v>0</v>
      </c>
      <c r="J133" s="164">
        <f t="shared" si="5"/>
        <v>0</v>
      </c>
    </row>
    <row r="134" spans="1:10" ht="12.75">
      <c r="A134" s="106">
        <v>316072</v>
      </c>
      <c r="B134" s="156">
        <v>4</v>
      </c>
      <c r="C134" s="2" t="s">
        <v>577</v>
      </c>
      <c r="D134" s="2" t="s">
        <v>54</v>
      </c>
      <c r="E134" s="2" t="s">
        <v>55</v>
      </c>
      <c r="F134" s="2" t="s">
        <v>2</v>
      </c>
      <c r="G134" s="2" t="s">
        <v>2</v>
      </c>
      <c r="H134" s="126">
        <v>-698928.2</v>
      </c>
      <c r="J134" s="164">
        <f t="shared" si="5"/>
        <v>-698928.2</v>
      </c>
    </row>
    <row r="135" spans="1:10" ht="12.75">
      <c r="A135" s="106">
        <v>316073</v>
      </c>
      <c r="B135" s="156">
        <v>4</v>
      </c>
      <c r="C135" s="2" t="s">
        <v>577</v>
      </c>
      <c r="D135" s="2" t="s">
        <v>56</v>
      </c>
      <c r="E135" s="2" t="s">
        <v>57</v>
      </c>
      <c r="F135" s="2" t="s">
        <v>2</v>
      </c>
      <c r="G135" s="2" t="s">
        <v>2</v>
      </c>
      <c r="H135" s="126">
        <v>1052377.44</v>
      </c>
      <c r="J135" s="164">
        <f t="shared" si="5"/>
        <v>1052377.44</v>
      </c>
    </row>
    <row r="136" spans="1:10" ht="12.75">
      <c r="A136" s="106">
        <v>316074</v>
      </c>
      <c r="B136" s="156">
        <v>4</v>
      </c>
      <c r="C136" s="2" t="s">
        <v>577</v>
      </c>
      <c r="D136" s="2" t="s">
        <v>60</v>
      </c>
      <c r="E136" s="2" t="s">
        <v>61</v>
      </c>
      <c r="F136" s="2" t="s">
        <v>2</v>
      </c>
      <c r="G136" s="2" t="s">
        <v>2</v>
      </c>
      <c r="H136" s="126">
        <v>0</v>
      </c>
      <c r="J136" s="164">
        <f aca="true" t="shared" si="20" ref="J136:J199">SUM(H136:I136)</f>
        <v>0</v>
      </c>
    </row>
    <row r="137" spans="1:10" ht="12.75">
      <c r="A137" s="106">
        <v>316075</v>
      </c>
      <c r="B137" s="156">
        <v>4</v>
      </c>
      <c r="C137" s="2" t="s">
        <v>577</v>
      </c>
      <c r="D137" s="2" t="s">
        <v>62</v>
      </c>
      <c r="E137" s="2" t="s">
        <v>63</v>
      </c>
      <c r="F137" s="2" t="s">
        <v>2</v>
      </c>
      <c r="G137" s="2" t="s">
        <v>2</v>
      </c>
      <c r="H137" s="126">
        <v>1473596.56</v>
      </c>
      <c r="J137" s="164">
        <f t="shared" si="20"/>
        <v>1473596.56</v>
      </c>
    </row>
    <row r="138" spans="1:10" ht="12.75">
      <c r="A138" s="106">
        <v>316076</v>
      </c>
      <c r="B138" s="156">
        <v>4</v>
      </c>
      <c r="C138" s="2" t="s">
        <v>577</v>
      </c>
      <c r="D138" s="2" t="s">
        <v>468</v>
      </c>
      <c r="E138" s="2" t="s">
        <v>469</v>
      </c>
      <c r="F138" s="2" t="s">
        <v>2</v>
      </c>
      <c r="G138" s="2" t="s">
        <v>2</v>
      </c>
      <c r="H138" s="126">
        <v>0</v>
      </c>
      <c r="J138" s="164">
        <f t="shared" si="20"/>
        <v>0</v>
      </c>
    </row>
    <row r="139" spans="1:10" ht="12.75">
      <c r="A139" s="106">
        <v>316077</v>
      </c>
      <c r="B139" s="156">
        <v>4</v>
      </c>
      <c r="C139" s="2" t="s">
        <v>577</v>
      </c>
      <c r="D139" s="2" t="s">
        <v>64</v>
      </c>
      <c r="E139" s="2" t="s">
        <v>65</v>
      </c>
      <c r="F139" s="2" t="s">
        <v>2</v>
      </c>
      <c r="G139" s="2" t="s">
        <v>2</v>
      </c>
      <c r="H139" s="126">
        <v>524183.96</v>
      </c>
      <c r="J139" s="164">
        <f t="shared" si="20"/>
        <v>524183.96</v>
      </c>
    </row>
    <row r="140" spans="1:10" ht="12.75">
      <c r="A140" s="106">
        <v>316078</v>
      </c>
      <c r="B140" s="156">
        <v>4</v>
      </c>
      <c r="C140" s="2" t="s">
        <v>577</v>
      </c>
      <c r="D140" s="2" t="s">
        <v>66</v>
      </c>
      <c r="E140" s="2" t="s">
        <v>67</v>
      </c>
      <c r="F140" s="2" t="s">
        <v>2</v>
      </c>
      <c r="G140" s="2" t="s">
        <v>2</v>
      </c>
      <c r="H140" s="126">
        <v>2773.1</v>
      </c>
      <c r="J140" s="164">
        <f t="shared" si="20"/>
        <v>2773.1</v>
      </c>
    </row>
    <row r="141" spans="1:10" ht="12.75">
      <c r="A141" s="106">
        <v>448266</v>
      </c>
      <c r="B141" s="156">
        <v>4</v>
      </c>
      <c r="C141" s="2" t="s">
        <v>577</v>
      </c>
      <c r="D141" s="165">
        <v>144140</v>
      </c>
      <c r="E141" s="2" t="s">
        <v>5483</v>
      </c>
      <c r="F141" s="2" t="s">
        <v>2</v>
      </c>
      <c r="G141" s="2" t="s">
        <v>2</v>
      </c>
      <c r="H141" s="126">
        <v>-116697.49</v>
      </c>
      <c r="J141" s="164">
        <f t="shared" si="20"/>
        <v>-116697.49</v>
      </c>
    </row>
    <row r="142" spans="1:10" ht="12.75">
      <c r="A142" s="106">
        <v>316266</v>
      </c>
      <c r="B142" s="156">
        <v>4</v>
      </c>
      <c r="C142" s="2" t="s">
        <v>577</v>
      </c>
      <c r="D142" s="2" t="s">
        <v>5</v>
      </c>
      <c r="E142" s="2" t="s">
        <v>6</v>
      </c>
      <c r="F142" s="2" t="s">
        <v>2</v>
      </c>
      <c r="G142" s="2" t="s">
        <v>2</v>
      </c>
      <c r="H142" s="126">
        <v>41074715.62</v>
      </c>
      <c r="J142" s="164">
        <f t="shared" si="20"/>
        <v>41074715.62</v>
      </c>
    </row>
    <row r="143" spans="1:10" ht="12.75">
      <c r="A143" s="106">
        <v>316267</v>
      </c>
      <c r="B143" s="156">
        <v>4</v>
      </c>
      <c r="C143" s="2" t="s">
        <v>577</v>
      </c>
      <c r="D143" s="2" t="s">
        <v>13</v>
      </c>
      <c r="E143" s="2" t="s">
        <v>14</v>
      </c>
      <c r="F143" s="2" t="s">
        <v>2</v>
      </c>
      <c r="G143" s="2" t="s">
        <v>2</v>
      </c>
      <c r="H143" s="126">
        <v>233.3</v>
      </c>
      <c r="J143" s="164">
        <f t="shared" si="20"/>
        <v>233.3</v>
      </c>
    </row>
    <row r="144" spans="1:10" ht="12.75">
      <c r="A144" s="106">
        <v>316268</v>
      </c>
      <c r="B144" s="156">
        <v>4</v>
      </c>
      <c r="C144" s="2" t="s">
        <v>577</v>
      </c>
      <c r="D144" s="2" t="s">
        <v>11</v>
      </c>
      <c r="E144" s="2" t="s">
        <v>12</v>
      </c>
      <c r="F144" s="2" t="s">
        <v>2</v>
      </c>
      <c r="G144" s="2" t="s">
        <v>2</v>
      </c>
      <c r="H144" s="126">
        <v>-35303.37</v>
      </c>
      <c r="J144" s="164">
        <f t="shared" si="20"/>
        <v>-35303.37</v>
      </c>
    </row>
    <row r="145" spans="1:10" ht="12.75">
      <c r="A145" s="106">
        <v>316269</v>
      </c>
      <c r="B145" s="156">
        <v>4</v>
      </c>
      <c r="C145" s="2" t="s">
        <v>577</v>
      </c>
      <c r="D145" s="2" t="s">
        <v>7</v>
      </c>
      <c r="E145" s="2" t="s">
        <v>8</v>
      </c>
      <c r="F145" s="2" t="s">
        <v>2</v>
      </c>
      <c r="G145" s="2" t="s">
        <v>2</v>
      </c>
      <c r="H145" s="126">
        <v>495.04</v>
      </c>
      <c r="J145" s="164">
        <f t="shared" si="20"/>
        <v>495.04</v>
      </c>
    </row>
    <row r="146" spans="1:10" ht="12.75">
      <c r="A146" s="106">
        <v>325867</v>
      </c>
      <c r="B146" s="156">
        <v>4</v>
      </c>
      <c r="C146" s="2" t="s">
        <v>577</v>
      </c>
      <c r="D146" s="165">
        <v>163000</v>
      </c>
      <c r="E146" s="2" t="s">
        <v>4720</v>
      </c>
      <c r="F146" s="2" t="s">
        <v>2</v>
      </c>
      <c r="G146" s="2" t="s">
        <v>2</v>
      </c>
      <c r="H146" s="126">
        <v>-16697.79</v>
      </c>
      <c r="J146" s="164">
        <f t="shared" si="20"/>
        <v>-16697.79</v>
      </c>
    </row>
    <row r="147" spans="1:10" ht="12.75">
      <c r="A147" s="106">
        <v>316270</v>
      </c>
      <c r="B147" s="156">
        <v>4</v>
      </c>
      <c r="C147" s="2" t="s">
        <v>577</v>
      </c>
      <c r="D147" s="2" t="s">
        <v>29</v>
      </c>
      <c r="E147" s="2" t="s">
        <v>30</v>
      </c>
      <c r="F147" s="2" t="s">
        <v>2</v>
      </c>
      <c r="G147" s="2" t="s">
        <v>2</v>
      </c>
      <c r="H147" s="126">
        <v>-1671.49</v>
      </c>
      <c r="J147" s="164">
        <f t="shared" si="20"/>
        <v>-1671.49</v>
      </c>
    </row>
    <row r="148" spans="1:10" ht="12.75">
      <c r="A148" s="106">
        <v>316271</v>
      </c>
      <c r="B148" s="156">
        <v>4</v>
      </c>
      <c r="C148" s="2" t="s">
        <v>577</v>
      </c>
      <c r="D148" s="2" t="s">
        <v>86</v>
      </c>
      <c r="E148" s="2" t="s">
        <v>87</v>
      </c>
      <c r="F148" s="2" t="s">
        <v>2</v>
      </c>
      <c r="G148" s="2" t="s">
        <v>2</v>
      </c>
      <c r="H148" s="126">
        <v>2813542.02</v>
      </c>
      <c r="J148" s="164">
        <f t="shared" si="20"/>
        <v>2813542.02</v>
      </c>
    </row>
    <row r="149" spans="1:10" ht="12.75">
      <c r="A149" s="106">
        <v>342871</v>
      </c>
      <c r="B149" s="156">
        <v>4</v>
      </c>
      <c r="C149" s="2" t="s">
        <v>577</v>
      </c>
      <c r="D149" s="165">
        <v>165110</v>
      </c>
      <c r="E149" s="2" t="s">
        <v>4783</v>
      </c>
      <c r="F149" s="2" t="s">
        <v>2</v>
      </c>
      <c r="G149" s="2" t="s">
        <v>2</v>
      </c>
      <c r="H149" s="126">
        <v>81161.38</v>
      </c>
      <c r="J149" s="164">
        <f t="shared" si="20"/>
        <v>81161.38</v>
      </c>
    </row>
    <row r="150" spans="1:10" ht="12.75">
      <c r="A150" s="106">
        <v>432071</v>
      </c>
      <c r="B150" s="156">
        <v>4</v>
      </c>
      <c r="C150" s="2" t="s">
        <v>577</v>
      </c>
      <c r="D150" s="2" t="s">
        <v>273</v>
      </c>
      <c r="E150" s="2" t="s">
        <v>274</v>
      </c>
      <c r="F150" s="2" t="s">
        <v>2</v>
      </c>
      <c r="G150" s="2" t="s">
        <v>2</v>
      </c>
      <c r="H150" s="126">
        <v>8184463.85</v>
      </c>
      <c r="J150" s="164">
        <f t="shared" si="20"/>
        <v>8184463.85</v>
      </c>
    </row>
    <row r="151" spans="1:10" ht="12.75">
      <c r="A151" s="106">
        <v>316272</v>
      </c>
      <c r="B151" s="156">
        <v>4</v>
      </c>
      <c r="C151" s="2" t="s">
        <v>577</v>
      </c>
      <c r="D151" s="165">
        <v>165160</v>
      </c>
      <c r="E151" s="2" t="s">
        <v>5465</v>
      </c>
      <c r="F151" s="2" t="s">
        <v>2</v>
      </c>
      <c r="G151" s="2" t="s">
        <v>2</v>
      </c>
      <c r="H151" s="126">
        <v>4282411.55</v>
      </c>
      <c r="J151" s="164">
        <f t="shared" si="20"/>
        <v>4282411.55</v>
      </c>
    </row>
    <row r="152" spans="1:10" ht="12.75">
      <c r="A152" s="106">
        <v>316273</v>
      </c>
      <c r="B152" s="156">
        <v>4</v>
      </c>
      <c r="C152" s="2" t="s">
        <v>577</v>
      </c>
      <c r="D152" s="2" t="s">
        <v>396</v>
      </c>
      <c r="E152" s="2" t="s">
        <v>397</v>
      </c>
      <c r="F152" s="2" t="s">
        <v>2</v>
      </c>
      <c r="G152" s="2" t="s">
        <v>2</v>
      </c>
      <c r="H152" s="126">
        <v>66815.37</v>
      </c>
      <c r="J152" s="164">
        <f t="shared" si="20"/>
        <v>66815.37</v>
      </c>
    </row>
    <row r="153" spans="1:10" ht="12.75">
      <c r="A153" s="106">
        <v>316274</v>
      </c>
      <c r="B153" s="156">
        <v>4</v>
      </c>
      <c r="C153" s="2" t="s">
        <v>577</v>
      </c>
      <c r="D153" s="2" t="s">
        <v>444</v>
      </c>
      <c r="E153" s="2" t="s">
        <v>445</v>
      </c>
      <c r="F153" s="2" t="s">
        <v>2</v>
      </c>
      <c r="G153" s="2" t="s">
        <v>2</v>
      </c>
      <c r="H153" s="126">
        <v>0</v>
      </c>
      <c r="J153" s="164">
        <f t="shared" si="20"/>
        <v>0</v>
      </c>
    </row>
    <row r="154" spans="1:10" ht="12.75">
      <c r="A154" s="106">
        <v>324267</v>
      </c>
      <c r="B154" s="156">
        <v>4</v>
      </c>
      <c r="C154" s="2" t="s">
        <v>577</v>
      </c>
      <c r="D154" s="153">
        <v>165191</v>
      </c>
      <c r="E154" s="2" t="s">
        <v>445</v>
      </c>
      <c r="F154" s="2" t="s">
        <v>2</v>
      </c>
      <c r="G154" s="2" t="s">
        <v>2</v>
      </c>
      <c r="H154" s="126">
        <v>1413574.32</v>
      </c>
      <c r="J154" s="164">
        <f t="shared" si="20"/>
        <v>1413574.32</v>
      </c>
    </row>
    <row r="155" spans="1:10" ht="12.75">
      <c r="A155" s="106">
        <v>422467</v>
      </c>
      <c r="B155" s="156">
        <v>4</v>
      </c>
      <c r="C155" s="2" t="s">
        <v>577</v>
      </c>
      <c r="D155" s="153" t="s">
        <v>5461</v>
      </c>
      <c r="E155" s="2" t="s">
        <v>5462</v>
      </c>
      <c r="F155" s="2" t="s">
        <v>2</v>
      </c>
      <c r="G155" s="2" t="s">
        <v>2</v>
      </c>
      <c r="H155" s="126">
        <v>3149668.27</v>
      </c>
      <c r="J155" s="164">
        <f t="shared" si="20"/>
        <v>3149668.27</v>
      </c>
    </row>
    <row r="156" spans="1:10" ht="12.75">
      <c r="A156" s="106">
        <v>316275</v>
      </c>
      <c r="B156" s="156">
        <v>4</v>
      </c>
      <c r="C156" s="2" t="s">
        <v>577</v>
      </c>
      <c r="D156" s="2" t="s">
        <v>88</v>
      </c>
      <c r="E156" s="2" t="s">
        <v>89</v>
      </c>
      <c r="F156" s="2" t="s">
        <v>2</v>
      </c>
      <c r="G156" s="2" t="s">
        <v>2</v>
      </c>
      <c r="H156" s="126">
        <v>15528.83</v>
      </c>
      <c r="J156" s="164">
        <f t="shared" si="20"/>
        <v>15528.83</v>
      </c>
    </row>
    <row r="157" spans="1:10" ht="12.75">
      <c r="A157" s="106">
        <v>316276</v>
      </c>
      <c r="B157" s="156">
        <v>4</v>
      </c>
      <c r="C157" s="2" t="s">
        <v>577</v>
      </c>
      <c r="D157" s="2" t="s">
        <v>278</v>
      </c>
      <c r="E157" s="2" t="s">
        <v>279</v>
      </c>
      <c r="F157" s="2" t="s">
        <v>2</v>
      </c>
      <c r="G157" s="2" t="s">
        <v>2</v>
      </c>
      <c r="H157" s="126">
        <v>0</v>
      </c>
      <c r="J157" s="164">
        <f t="shared" si="20"/>
        <v>0</v>
      </c>
    </row>
    <row r="158" spans="1:10" ht="12.75">
      <c r="A158" s="106">
        <v>316466</v>
      </c>
      <c r="B158" s="156">
        <v>4</v>
      </c>
      <c r="C158" s="2" t="s">
        <v>577</v>
      </c>
      <c r="D158" s="2" t="s">
        <v>92</v>
      </c>
      <c r="E158" s="2" t="s">
        <v>93</v>
      </c>
      <c r="F158" s="2" t="s">
        <v>2</v>
      </c>
      <c r="G158" s="2" t="s">
        <v>2</v>
      </c>
      <c r="H158" s="126">
        <v>189644.94</v>
      </c>
      <c r="J158" s="164">
        <f t="shared" si="20"/>
        <v>189644.94</v>
      </c>
    </row>
    <row r="159" spans="1:10" ht="12.75">
      <c r="A159" s="106">
        <v>316467</v>
      </c>
      <c r="B159" s="156">
        <v>4</v>
      </c>
      <c r="C159" s="2" t="s">
        <v>577</v>
      </c>
      <c r="D159" s="2" t="s">
        <v>94</v>
      </c>
      <c r="E159" s="2" t="s">
        <v>95</v>
      </c>
      <c r="F159" s="2" t="s">
        <v>2</v>
      </c>
      <c r="G159" s="2" t="s">
        <v>2</v>
      </c>
      <c r="H159" s="126">
        <v>668442.38</v>
      </c>
      <c r="J159" s="164">
        <f t="shared" si="20"/>
        <v>668442.38</v>
      </c>
    </row>
    <row r="160" spans="1:10" ht="12.75">
      <c r="A160" s="106">
        <v>316468</v>
      </c>
      <c r="B160" s="156">
        <v>4</v>
      </c>
      <c r="C160" s="2" t="s">
        <v>577</v>
      </c>
      <c r="D160" s="2" t="s">
        <v>305</v>
      </c>
      <c r="E160" s="2" t="s">
        <v>306</v>
      </c>
      <c r="F160" s="2" t="s">
        <v>2</v>
      </c>
      <c r="G160" s="2" t="s">
        <v>2</v>
      </c>
      <c r="H160" s="126">
        <v>1856599.39</v>
      </c>
      <c r="J160" s="164">
        <f t="shared" si="20"/>
        <v>1856599.39</v>
      </c>
    </row>
    <row r="161" spans="1:10" ht="12.75">
      <c r="A161" s="106">
        <v>437674</v>
      </c>
      <c r="B161" s="156">
        <v>4</v>
      </c>
      <c r="C161" s="2" t="s">
        <v>577</v>
      </c>
      <c r="D161" s="165">
        <v>182383</v>
      </c>
      <c r="E161" s="2" t="s">
        <v>5470</v>
      </c>
      <c r="F161" s="2" t="s">
        <v>20</v>
      </c>
      <c r="G161" s="2" t="s">
        <v>26</v>
      </c>
      <c r="H161" s="126">
        <v>968839.11</v>
      </c>
      <c r="J161" s="164">
        <f t="shared" si="20"/>
        <v>968839.11</v>
      </c>
    </row>
    <row r="162" spans="1:10" ht="12.75">
      <c r="A162" s="106">
        <v>437266</v>
      </c>
      <c r="B162" s="156">
        <v>4</v>
      </c>
      <c r="C162" s="2" t="s">
        <v>577</v>
      </c>
      <c r="D162" s="165">
        <v>184100</v>
      </c>
      <c r="E162" s="2" t="s">
        <v>5469</v>
      </c>
      <c r="F162" s="2" t="s">
        <v>2</v>
      </c>
      <c r="G162" s="2" t="s">
        <v>2</v>
      </c>
      <c r="H162" s="126">
        <v>0</v>
      </c>
      <c r="J162" s="164">
        <f t="shared" si="20"/>
        <v>0</v>
      </c>
    </row>
    <row r="163" spans="1:10" ht="12.75">
      <c r="A163" s="106">
        <v>434486</v>
      </c>
      <c r="B163" s="156">
        <v>4</v>
      </c>
      <c r="C163" s="2" t="s">
        <v>577</v>
      </c>
      <c r="D163" s="2" t="s">
        <v>107</v>
      </c>
      <c r="E163" s="2" t="s">
        <v>108</v>
      </c>
      <c r="F163" s="2" t="s">
        <v>2</v>
      </c>
      <c r="G163" s="2" t="s">
        <v>2</v>
      </c>
      <c r="H163" s="126">
        <v>9754.87</v>
      </c>
      <c r="J163" s="164">
        <f t="shared" si="20"/>
        <v>9754.87</v>
      </c>
    </row>
    <row r="164" spans="1:10" ht="12.75">
      <c r="A164" s="106">
        <v>316469</v>
      </c>
      <c r="B164" s="156">
        <v>4</v>
      </c>
      <c r="C164" s="2" t="s">
        <v>577</v>
      </c>
      <c r="D164" s="165">
        <v>184265</v>
      </c>
      <c r="E164" s="2" t="s">
        <v>5468</v>
      </c>
      <c r="F164" s="2" t="s">
        <v>2</v>
      </c>
      <c r="G164" s="2" t="s">
        <v>2</v>
      </c>
      <c r="H164" s="126">
        <v>-6.36</v>
      </c>
      <c r="J164" s="164">
        <f t="shared" si="20"/>
        <v>-6.36</v>
      </c>
    </row>
    <row r="165" spans="1:10" ht="12.75">
      <c r="A165" s="106">
        <v>316470</v>
      </c>
      <c r="B165" s="156">
        <v>4</v>
      </c>
      <c r="C165" s="2" t="s">
        <v>577</v>
      </c>
      <c r="D165" s="2" t="s">
        <v>109</v>
      </c>
      <c r="E165" s="2" t="s">
        <v>110</v>
      </c>
      <c r="F165" s="2" t="s">
        <v>2</v>
      </c>
      <c r="G165" s="2" t="s">
        <v>2</v>
      </c>
      <c r="H165" s="126">
        <v>-368015.25</v>
      </c>
      <c r="J165" s="164">
        <f t="shared" si="20"/>
        <v>-368015.25</v>
      </c>
    </row>
    <row r="166" spans="1:10" ht="12.75">
      <c r="A166" s="106">
        <v>316471</v>
      </c>
      <c r="B166" s="156">
        <v>4</v>
      </c>
      <c r="C166" s="2" t="s">
        <v>577</v>
      </c>
      <c r="D166" s="2" t="s">
        <v>455</v>
      </c>
      <c r="E166" s="2" t="s">
        <v>456</v>
      </c>
      <c r="F166" s="2" t="s">
        <v>2</v>
      </c>
      <c r="G166" s="2" t="s">
        <v>2</v>
      </c>
      <c r="H166" s="126">
        <v>-0.01</v>
      </c>
      <c r="J166" s="164">
        <f t="shared" si="20"/>
        <v>-0.01</v>
      </c>
    </row>
    <row r="167" spans="1:10" ht="12.75">
      <c r="A167" s="106">
        <v>316472</v>
      </c>
      <c r="B167" s="156">
        <v>4</v>
      </c>
      <c r="C167" s="2" t="s">
        <v>577</v>
      </c>
      <c r="D167" s="2" t="s">
        <v>344</v>
      </c>
      <c r="E167" s="2" t="s">
        <v>345</v>
      </c>
      <c r="F167" s="2" t="s">
        <v>2</v>
      </c>
      <c r="G167" s="2" t="s">
        <v>2</v>
      </c>
      <c r="H167" s="126">
        <v>4819792.64</v>
      </c>
      <c r="J167" s="164">
        <f t="shared" si="20"/>
        <v>4819792.64</v>
      </c>
    </row>
    <row r="168" spans="1:12" ht="12.75">
      <c r="A168" s="106">
        <v>316473</v>
      </c>
      <c r="B168" s="156">
        <v>4</v>
      </c>
      <c r="C168" s="2" t="s">
        <v>577</v>
      </c>
      <c r="D168" s="2" t="s">
        <v>114</v>
      </c>
      <c r="E168" s="2" t="s">
        <v>115</v>
      </c>
      <c r="F168" s="2" t="s">
        <v>20</v>
      </c>
      <c r="G168" s="2" t="s">
        <v>26</v>
      </c>
      <c r="H168" s="126">
        <v>3933.83</v>
      </c>
      <c r="J168" s="164">
        <f t="shared" si="20"/>
        <v>3933.83</v>
      </c>
      <c r="L168"/>
    </row>
    <row r="169" spans="1:12" ht="12.75">
      <c r="A169" s="106">
        <v>406066</v>
      </c>
      <c r="B169" s="156">
        <v>4</v>
      </c>
      <c r="C169" s="2" t="s">
        <v>577</v>
      </c>
      <c r="D169" s="153">
        <v>190150</v>
      </c>
      <c r="E169" s="2" t="s">
        <v>5036</v>
      </c>
      <c r="F169" s="2" t="s">
        <v>4714</v>
      </c>
      <c r="G169" s="2" t="s">
        <v>5037</v>
      </c>
      <c r="H169" s="126">
        <v>-13797084.67</v>
      </c>
      <c r="J169" s="164">
        <f t="shared" si="20"/>
        <v>-13797084.67</v>
      </c>
      <c r="L169"/>
    </row>
    <row r="170" spans="1:12" ht="12.75">
      <c r="A170" s="106">
        <v>451066</v>
      </c>
      <c r="B170" s="156">
        <v>4</v>
      </c>
      <c r="C170" s="2" t="s">
        <v>577</v>
      </c>
      <c r="D170" s="2" t="s">
        <v>129</v>
      </c>
      <c r="E170" s="2" t="s">
        <v>130</v>
      </c>
      <c r="F170" s="2" t="s">
        <v>20</v>
      </c>
      <c r="G170" s="2" t="s">
        <v>26</v>
      </c>
      <c r="H170" s="126">
        <v>2437028.35</v>
      </c>
      <c r="J170" s="164">
        <f t="shared" si="20"/>
        <v>2437028.35</v>
      </c>
      <c r="L170"/>
    </row>
    <row r="171" spans="1:12" ht="12.75">
      <c r="A171" s="106">
        <v>316474</v>
      </c>
      <c r="B171" s="156">
        <v>4</v>
      </c>
      <c r="C171" s="2" t="s">
        <v>577</v>
      </c>
      <c r="D171" s="165">
        <v>190860</v>
      </c>
      <c r="E171" s="2" t="s">
        <v>5484</v>
      </c>
      <c r="F171" s="2" t="s">
        <v>20</v>
      </c>
      <c r="G171" s="2" t="s">
        <v>26</v>
      </c>
      <c r="H171" s="126">
        <v>-26324.96</v>
      </c>
      <c r="J171" s="164">
        <f t="shared" si="20"/>
        <v>-26324.96</v>
      </c>
      <c r="L171"/>
    </row>
    <row r="172" spans="1:12" ht="12.75">
      <c r="A172" s="106">
        <v>316669</v>
      </c>
      <c r="B172" s="156">
        <v>4</v>
      </c>
      <c r="C172" s="2" t="s">
        <v>577</v>
      </c>
      <c r="D172" s="2" t="s">
        <v>145</v>
      </c>
      <c r="E172" s="2" t="s">
        <v>146</v>
      </c>
      <c r="F172" s="2" t="s">
        <v>2</v>
      </c>
      <c r="G172" s="2" t="s">
        <v>2</v>
      </c>
      <c r="H172" s="126">
        <v>0</v>
      </c>
      <c r="J172" s="164">
        <f t="shared" si="20"/>
        <v>0</v>
      </c>
      <c r="L172"/>
    </row>
    <row r="173" spans="1:12" ht="12.75">
      <c r="A173" s="106">
        <v>406068</v>
      </c>
      <c r="B173" s="156">
        <v>4</v>
      </c>
      <c r="C173" s="2" t="s">
        <v>577</v>
      </c>
      <c r="D173" s="153">
        <v>228300</v>
      </c>
      <c r="E173" s="2" t="s">
        <v>5038</v>
      </c>
      <c r="F173" s="2" t="s">
        <v>2</v>
      </c>
      <c r="G173" s="2" t="s">
        <v>2</v>
      </c>
      <c r="H173" s="126">
        <v>-28946156.37</v>
      </c>
      <c r="J173" s="164">
        <f t="shared" si="20"/>
        <v>-28946156.37</v>
      </c>
      <c r="L173"/>
    </row>
    <row r="174" spans="1:12" ht="12.75">
      <c r="A174" s="106">
        <v>406069</v>
      </c>
      <c r="B174" s="156">
        <v>4</v>
      </c>
      <c r="C174" s="2" t="s">
        <v>577</v>
      </c>
      <c r="D174" s="153" t="s">
        <v>148</v>
      </c>
      <c r="E174" s="2" t="s">
        <v>5039</v>
      </c>
      <c r="F174" s="2" t="s">
        <v>2</v>
      </c>
      <c r="G174" s="2" t="s">
        <v>2</v>
      </c>
      <c r="H174" s="126">
        <v>74611410.2</v>
      </c>
      <c r="J174" s="164">
        <f t="shared" si="20"/>
        <v>74611410.2</v>
      </c>
      <c r="L174"/>
    </row>
    <row r="175" spans="1:12" ht="12.75">
      <c r="A175" s="106">
        <v>406666</v>
      </c>
      <c r="B175" s="156">
        <v>4</v>
      </c>
      <c r="C175" s="2" t="s">
        <v>577</v>
      </c>
      <c r="D175" s="153" t="s">
        <v>284</v>
      </c>
      <c r="E175" s="2" t="s">
        <v>5040</v>
      </c>
      <c r="F175" s="2" t="s">
        <v>2</v>
      </c>
      <c r="G175" s="2" t="s">
        <v>2</v>
      </c>
      <c r="H175" s="126">
        <v>-4947562.87</v>
      </c>
      <c r="J175" s="164">
        <f t="shared" si="20"/>
        <v>-4947562.87</v>
      </c>
      <c r="L175"/>
    </row>
    <row r="176" spans="1:12" ht="12.75">
      <c r="A176" s="106">
        <v>406667</v>
      </c>
      <c r="B176" s="156">
        <v>4</v>
      </c>
      <c r="C176" s="2" t="s">
        <v>577</v>
      </c>
      <c r="D176" s="153" t="s">
        <v>471</v>
      </c>
      <c r="E176" s="2" t="s">
        <v>5041</v>
      </c>
      <c r="F176" s="2" t="s">
        <v>2</v>
      </c>
      <c r="G176" s="2" t="s">
        <v>2</v>
      </c>
      <c r="H176" s="126">
        <v>-6406977.45</v>
      </c>
      <c r="J176" s="164">
        <f t="shared" si="20"/>
        <v>-6406977.45</v>
      </c>
      <c r="L176"/>
    </row>
    <row r="177" spans="1:12" ht="12.75">
      <c r="A177" s="106">
        <v>316670</v>
      </c>
      <c r="B177" s="156">
        <v>4</v>
      </c>
      <c r="C177" s="2" t="s">
        <v>577</v>
      </c>
      <c r="D177" s="2" t="s">
        <v>328</v>
      </c>
      <c r="E177" s="2" t="s">
        <v>329</v>
      </c>
      <c r="F177" s="2" t="s">
        <v>2</v>
      </c>
      <c r="G177" s="2" t="s">
        <v>2</v>
      </c>
      <c r="H177" s="126">
        <v>-1086568.12</v>
      </c>
      <c r="J177" s="164">
        <f t="shared" si="20"/>
        <v>-1086568.12</v>
      </c>
      <c r="L177"/>
    </row>
    <row r="178" spans="1:12" ht="12.75">
      <c r="A178" s="106">
        <v>316671</v>
      </c>
      <c r="B178" s="156">
        <v>4</v>
      </c>
      <c r="C178" s="2" t="s">
        <v>577</v>
      </c>
      <c r="D178" s="2" t="s">
        <v>150</v>
      </c>
      <c r="E178" s="2" t="s">
        <v>151</v>
      </c>
      <c r="F178" s="2" t="s">
        <v>2</v>
      </c>
      <c r="G178" s="2" t="s">
        <v>2</v>
      </c>
      <c r="H178" s="126">
        <v>-8981037.19</v>
      </c>
      <c r="J178" s="164">
        <f t="shared" si="20"/>
        <v>-8981037.19</v>
      </c>
      <c r="L178"/>
    </row>
    <row r="179" spans="1:12" ht="12.75">
      <c r="A179" s="106">
        <v>316672</v>
      </c>
      <c r="B179" s="156">
        <v>4</v>
      </c>
      <c r="C179" s="2" t="s">
        <v>577</v>
      </c>
      <c r="D179" s="2" t="s">
        <v>154</v>
      </c>
      <c r="E179" s="2" t="s">
        <v>155</v>
      </c>
      <c r="F179" s="2" t="s">
        <v>2</v>
      </c>
      <c r="G179" s="2" t="s">
        <v>2</v>
      </c>
      <c r="H179" s="126">
        <v>-447073.72</v>
      </c>
      <c r="J179" s="164">
        <f t="shared" si="20"/>
        <v>-447073.72</v>
      </c>
      <c r="L179"/>
    </row>
    <row r="180" spans="1:12" ht="12.75">
      <c r="A180" s="106">
        <v>354068</v>
      </c>
      <c r="B180" s="156">
        <v>4</v>
      </c>
      <c r="C180" s="2" t="s">
        <v>577</v>
      </c>
      <c r="D180" s="2" t="s">
        <v>487</v>
      </c>
      <c r="E180" s="2" t="s">
        <v>488</v>
      </c>
      <c r="F180" s="2" t="s">
        <v>20</v>
      </c>
      <c r="G180" s="2" t="s">
        <v>26</v>
      </c>
      <c r="H180" s="126">
        <v>0</v>
      </c>
      <c r="J180" s="164">
        <f t="shared" si="20"/>
        <v>0</v>
      </c>
      <c r="L180"/>
    </row>
    <row r="181" spans="1:12" ht="12.75">
      <c r="A181" s="106">
        <v>316673</v>
      </c>
      <c r="B181" s="156">
        <v>4</v>
      </c>
      <c r="C181" s="2" t="s">
        <v>577</v>
      </c>
      <c r="D181" s="2" t="s">
        <v>265</v>
      </c>
      <c r="E181" s="2" t="s">
        <v>266</v>
      </c>
      <c r="F181" s="2" t="s">
        <v>2</v>
      </c>
      <c r="G181" s="2" t="s">
        <v>2</v>
      </c>
      <c r="H181" s="126">
        <v>542.63</v>
      </c>
      <c r="J181" s="164">
        <f t="shared" si="20"/>
        <v>542.63</v>
      </c>
      <c r="L181"/>
    </row>
    <row r="182" spans="1:12" ht="12.75">
      <c r="A182" s="106">
        <v>316675</v>
      </c>
      <c r="B182" s="156">
        <v>4</v>
      </c>
      <c r="C182" s="2" t="s">
        <v>577</v>
      </c>
      <c r="D182" s="2" t="s">
        <v>15</v>
      </c>
      <c r="E182" s="2" t="s">
        <v>16</v>
      </c>
      <c r="F182" s="2" t="s">
        <v>2</v>
      </c>
      <c r="G182" s="2" t="s">
        <v>2</v>
      </c>
      <c r="H182" s="126">
        <v>-22992818.39</v>
      </c>
      <c r="J182" s="164">
        <f t="shared" si="20"/>
        <v>-22992818.39</v>
      </c>
      <c r="L182"/>
    </row>
    <row r="183" spans="1:12" ht="12.75">
      <c r="A183" s="106">
        <v>316676</v>
      </c>
      <c r="B183" s="156">
        <v>4</v>
      </c>
      <c r="C183" s="2" t="s">
        <v>577</v>
      </c>
      <c r="D183" s="2" t="s">
        <v>160</v>
      </c>
      <c r="E183" s="2" t="s">
        <v>161</v>
      </c>
      <c r="F183" s="2" t="s">
        <v>2</v>
      </c>
      <c r="G183" s="2" t="s">
        <v>2</v>
      </c>
      <c r="H183" s="126">
        <v>-4821118.43</v>
      </c>
      <c r="J183" s="164">
        <f t="shared" si="20"/>
        <v>-4821118.43</v>
      </c>
      <c r="L183"/>
    </row>
    <row r="184" spans="1:12" ht="12.75">
      <c r="A184" s="106">
        <v>316677</v>
      </c>
      <c r="B184" s="156">
        <v>4</v>
      </c>
      <c r="C184" s="2" t="s">
        <v>577</v>
      </c>
      <c r="D184" s="2" t="s">
        <v>515</v>
      </c>
      <c r="E184" s="2" t="s">
        <v>516</v>
      </c>
      <c r="F184" s="2" t="s">
        <v>2</v>
      </c>
      <c r="G184" s="2" t="s">
        <v>2</v>
      </c>
      <c r="H184" s="126">
        <v>2767660.43</v>
      </c>
      <c r="J184" s="164">
        <f t="shared" si="20"/>
        <v>2767660.43</v>
      </c>
      <c r="L184"/>
    </row>
    <row r="185" spans="1:12" ht="12.75">
      <c r="A185" s="106">
        <v>410866</v>
      </c>
      <c r="B185" s="156">
        <v>4</v>
      </c>
      <c r="C185" s="2" t="s">
        <v>577</v>
      </c>
      <c r="D185" s="153">
        <v>232360</v>
      </c>
      <c r="E185" s="153" t="s">
        <v>5043</v>
      </c>
      <c r="F185" s="2" t="s">
        <v>2</v>
      </c>
      <c r="G185" s="2" t="s">
        <v>2</v>
      </c>
      <c r="H185" s="126">
        <v>-1684183.87</v>
      </c>
      <c r="J185" s="164">
        <f t="shared" si="20"/>
        <v>-1684183.87</v>
      </c>
      <c r="L185"/>
    </row>
    <row r="186" spans="1:12" ht="12.75">
      <c r="A186" s="106">
        <v>316678</v>
      </c>
      <c r="B186" s="156">
        <v>4</v>
      </c>
      <c r="C186" s="2" t="s">
        <v>577</v>
      </c>
      <c r="D186" s="2" t="s">
        <v>342</v>
      </c>
      <c r="E186" s="2" t="s">
        <v>343</v>
      </c>
      <c r="F186" s="2" t="s">
        <v>2</v>
      </c>
      <c r="G186" s="2" t="s">
        <v>2</v>
      </c>
      <c r="H186" s="126">
        <v>-672787.12</v>
      </c>
      <c r="J186" s="164">
        <f t="shared" si="20"/>
        <v>-672787.12</v>
      </c>
      <c r="L186"/>
    </row>
    <row r="187" spans="1:12" ht="12.75">
      <c r="A187" s="106">
        <v>316679</v>
      </c>
      <c r="B187" s="156">
        <v>4</v>
      </c>
      <c r="C187" s="2" t="s">
        <v>577</v>
      </c>
      <c r="D187" s="2" t="s">
        <v>162</v>
      </c>
      <c r="E187" s="2" t="s">
        <v>163</v>
      </c>
      <c r="F187" s="2" t="s">
        <v>2</v>
      </c>
      <c r="G187" s="2" t="s">
        <v>2</v>
      </c>
      <c r="H187" s="126">
        <v>-6888678.33</v>
      </c>
      <c r="J187" s="164">
        <f t="shared" si="20"/>
        <v>-6888678.33</v>
      </c>
      <c r="L187"/>
    </row>
    <row r="188" spans="1:12" ht="12.75">
      <c r="A188" s="106">
        <v>316680</v>
      </c>
      <c r="B188" s="156">
        <v>4</v>
      </c>
      <c r="C188" s="2" t="s">
        <v>577</v>
      </c>
      <c r="D188" s="2" t="s">
        <v>267</v>
      </c>
      <c r="E188" s="2" t="s">
        <v>268</v>
      </c>
      <c r="F188" s="2" t="s">
        <v>2</v>
      </c>
      <c r="G188" s="2" t="s">
        <v>2</v>
      </c>
      <c r="H188" s="126">
        <v>0</v>
      </c>
      <c r="J188" s="164">
        <f t="shared" si="20"/>
        <v>0</v>
      </c>
      <c r="L188"/>
    </row>
    <row r="189" spans="1:12" ht="12.75">
      <c r="A189" s="106">
        <v>316866</v>
      </c>
      <c r="B189" s="156">
        <v>4</v>
      </c>
      <c r="C189" s="2" t="s">
        <v>577</v>
      </c>
      <c r="D189" s="2" t="s">
        <v>164</v>
      </c>
      <c r="E189" s="2" t="s">
        <v>165</v>
      </c>
      <c r="F189" s="2" t="s">
        <v>2</v>
      </c>
      <c r="G189" s="2" t="s">
        <v>2</v>
      </c>
      <c r="H189" s="126">
        <v>-56558.25</v>
      </c>
      <c r="J189" s="164">
        <f t="shared" si="20"/>
        <v>-56558.25</v>
      </c>
      <c r="L189"/>
    </row>
    <row r="190" spans="1:12" ht="12.75">
      <c r="A190" s="106">
        <v>316867</v>
      </c>
      <c r="B190" s="156">
        <v>4</v>
      </c>
      <c r="C190" s="2" t="s">
        <v>577</v>
      </c>
      <c r="D190" s="2" t="s">
        <v>174</v>
      </c>
      <c r="E190" s="2" t="s">
        <v>175</v>
      </c>
      <c r="F190" s="2" t="s">
        <v>2</v>
      </c>
      <c r="G190" s="2" t="s">
        <v>2</v>
      </c>
      <c r="H190" s="126">
        <v>-45200.21</v>
      </c>
      <c r="J190" s="164">
        <f t="shared" si="20"/>
        <v>-45200.21</v>
      </c>
      <c r="L190"/>
    </row>
    <row r="191" spans="1:12" ht="12.75">
      <c r="A191" s="106">
        <v>316868</v>
      </c>
      <c r="B191" s="156">
        <v>4</v>
      </c>
      <c r="C191" s="2" t="s">
        <v>577</v>
      </c>
      <c r="D191" s="2" t="s">
        <v>348</v>
      </c>
      <c r="E191" s="2" t="s">
        <v>349</v>
      </c>
      <c r="F191" s="2" t="s">
        <v>2</v>
      </c>
      <c r="G191" s="2" t="s">
        <v>2</v>
      </c>
      <c r="H191" s="126">
        <v>0</v>
      </c>
      <c r="J191" s="164">
        <f t="shared" si="20"/>
        <v>0</v>
      </c>
      <c r="L191"/>
    </row>
    <row r="192" spans="1:12" ht="12.75">
      <c r="A192" s="106">
        <v>316869</v>
      </c>
      <c r="B192" s="156">
        <v>4</v>
      </c>
      <c r="C192" s="2" t="s">
        <v>577</v>
      </c>
      <c r="D192" s="2" t="s">
        <v>182</v>
      </c>
      <c r="E192" s="2" t="s">
        <v>183</v>
      </c>
      <c r="F192" s="2" t="s">
        <v>2</v>
      </c>
      <c r="G192" s="2" t="s">
        <v>2</v>
      </c>
      <c r="H192" s="126">
        <v>-61685.61</v>
      </c>
      <c r="J192" s="164">
        <f t="shared" si="20"/>
        <v>-61685.61</v>
      </c>
      <c r="L192"/>
    </row>
    <row r="193" spans="1:12" ht="12.75">
      <c r="A193" s="106">
        <v>346466</v>
      </c>
      <c r="B193" s="156">
        <v>4</v>
      </c>
      <c r="C193" s="2" t="s">
        <v>577</v>
      </c>
      <c r="D193" s="165">
        <v>232820</v>
      </c>
      <c r="E193" s="2" t="s">
        <v>4784</v>
      </c>
      <c r="F193" s="2" t="s">
        <v>2</v>
      </c>
      <c r="G193" s="2" t="s">
        <v>2</v>
      </c>
      <c r="H193" s="126">
        <v>0</v>
      </c>
      <c r="J193" s="164">
        <f t="shared" si="20"/>
        <v>0</v>
      </c>
      <c r="L193"/>
    </row>
    <row r="194" spans="1:12" ht="12.75">
      <c r="A194" s="106">
        <v>316870</v>
      </c>
      <c r="B194" s="156">
        <v>4</v>
      </c>
      <c r="C194" s="2" t="s">
        <v>577</v>
      </c>
      <c r="D194" s="2" t="s">
        <v>190</v>
      </c>
      <c r="E194" s="2" t="s">
        <v>191</v>
      </c>
      <c r="F194" s="2" t="s">
        <v>2</v>
      </c>
      <c r="G194" s="2" t="s">
        <v>2</v>
      </c>
      <c r="H194" s="126">
        <v>-6896161.82</v>
      </c>
      <c r="J194" s="164">
        <f t="shared" si="20"/>
        <v>-6896161.82</v>
      </c>
      <c r="L194"/>
    </row>
    <row r="195" spans="1:12" ht="12.75">
      <c r="A195" s="106">
        <v>316871</v>
      </c>
      <c r="B195" s="156">
        <v>4</v>
      </c>
      <c r="C195" s="2" t="s">
        <v>577</v>
      </c>
      <c r="D195" s="2" t="s">
        <v>353</v>
      </c>
      <c r="E195" s="2" t="s">
        <v>354</v>
      </c>
      <c r="F195" s="2" t="s">
        <v>2</v>
      </c>
      <c r="G195" s="2" t="s">
        <v>2</v>
      </c>
      <c r="H195" s="126">
        <v>-387802.94</v>
      </c>
      <c r="J195" s="164">
        <f t="shared" si="20"/>
        <v>-387802.94</v>
      </c>
      <c r="L195"/>
    </row>
    <row r="196" spans="1:12" ht="12.75">
      <c r="A196" s="106">
        <v>317466</v>
      </c>
      <c r="B196" s="156">
        <v>4</v>
      </c>
      <c r="C196" s="2" t="s">
        <v>577</v>
      </c>
      <c r="D196" s="2" t="s">
        <v>192</v>
      </c>
      <c r="E196" s="2" t="s">
        <v>193</v>
      </c>
      <c r="F196" s="2" t="s">
        <v>2</v>
      </c>
      <c r="G196" s="2" t="s">
        <v>2</v>
      </c>
      <c r="H196" s="126">
        <v>156234.94</v>
      </c>
      <c r="J196" s="164">
        <f t="shared" si="20"/>
        <v>156234.94</v>
      </c>
      <c r="L196"/>
    </row>
    <row r="197" spans="1:10" ht="12.75">
      <c r="A197" s="106">
        <v>346066</v>
      </c>
      <c r="B197" s="156">
        <v>4</v>
      </c>
      <c r="C197" s="2" t="s">
        <v>577</v>
      </c>
      <c r="D197" s="2" t="s">
        <v>296</v>
      </c>
      <c r="E197" s="2" t="s">
        <v>297</v>
      </c>
      <c r="F197" s="2" t="s">
        <v>2</v>
      </c>
      <c r="G197" s="2" t="s">
        <v>2</v>
      </c>
      <c r="H197" s="126">
        <v>-119493.49</v>
      </c>
      <c r="J197" s="164">
        <f t="shared" si="20"/>
        <v>-119493.49</v>
      </c>
    </row>
    <row r="198" spans="1:10" ht="12.75">
      <c r="A198" s="106">
        <v>317066</v>
      </c>
      <c r="B198" s="156">
        <v>4</v>
      </c>
      <c r="C198" s="2" t="s">
        <v>577</v>
      </c>
      <c r="D198" s="2" t="s">
        <v>196</v>
      </c>
      <c r="E198" s="2" t="s">
        <v>197</v>
      </c>
      <c r="F198" s="2" t="s">
        <v>2</v>
      </c>
      <c r="G198" s="2" t="s">
        <v>2</v>
      </c>
      <c r="H198" s="126">
        <v>-24481688.66</v>
      </c>
      <c r="J198" s="164">
        <f t="shared" si="20"/>
        <v>-24481688.66</v>
      </c>
    </row>
    <row r="199" spans="1:10" ht="12.75">
      <c r="A199" s="106">
        <v>317067</v>
      </c>
      <c r="B199" s="156">
        <v>4</v>
      </c>
      <c r="C199" s="2" t="s">
        <v>577</v>
      </c>
      <c r="D199" s="2" t="s">
        <v>263</v>
      </c>
      <c r="E199" s="2" t="s">
        <v>264</v>
      </c>
      <c r="F199" s="2" t="s">
        <v>2</v>
      </c>
      <c r="G199" s="2" t="s">
        <v>2</v>
      </c>
      <c r="H199" s="126">
        <v>-226514.02</v>
      </c>
      <c r="J199" s="164">
        <f t="shared" si="20"/>
        <v>-226514.02</v>
      </c>
    </row>
    <row r="200" spans="1:10" ht="12.75">
      <c r="A200" s="106">
        <v>317068</v>
      </c>
      <c r="B200" s="156">
        <v>4</v>
      </c>
      <c r="C200" s="2" t="s">
        <v>577</v>
      </c>
      <c r="D200" s="2" t="s">
        <v>198</v>
      </c>
      <c r="E200" s="2" t="s">
        <v>199</v>
      </c>
      <c r="F200" s="2" t="s">
        <v>2</v>
      </c>
      <c r="G200" s="2" t="s">
        <v>2</v>
      </c>
      <c r="H200" s="126">
        <v>0</v>
      </c>
      <c r="J200" s="164">
        <f aca="true" t="shared" si="21" ref="J200:J263">SUM(H200:I200)</f>
        <v>0</v>
      </c>
    </row>
    <row r="201" spans="1:10" ht="12.75">
      <c r="A201" s="106">
        <v>317069</v>
      </c>
      <c r="B201" s="156">
        <v>4</v>
      </c>
      <c r="C201" s="2" t="s">
        <v>577</v>
      </c>
      <c r="D201" s="2" t="s">
        <v>201</v>
      </c>
      <c r="E201" s="2" t="s">
        <v>202</v>
      </c>
      <c r="F201" s="2" t="s">
        <v>2</v>
      </c>
      <c r="G201" s="2" t="s">
        <v>2</v>
      </c>
      <c r="H201" s="126">
        <v>-16739.74</v>
      </c>
      <c r="J201" s="164">
        <f t="shared" si="21"/>
        <v>-16739.74</v>
      </c>
    </row>
    <row r="202" spans="1:10" ht="12.75">
      <c r="A202" s="106">
        <v>317467</v>
      </c>
      <c r="B202" s="156">
        <v>4</v>
      </c>
      <c r="C202" s="2" t="s">
        <v>577</v>
      </c>
      <c r="D202" s="2" t="s">
        <v>203</v>
      </c>
      <c r="E202" s="2" t="s">
        <v>204</v>
      </c>
      <c r="F202" s="2" t="s">
        <v>2</v>
      </c>
      <c r="G202" s="2" t="s">
        <v>2</v>
      </c>
      <c r="H202" s="126">
        <v>0</v>
      </c>
      <c r="J202" s="164">
        <f t="shared" si="21"/>
        <v>0</v>
      </c>
    </row>
    <row r="203" spans="1:10" ht="12.75">
      <c r="A203" s="106">
        <v>317071</v>
      </c>
      <c r="B203" s="156">
        <v>4</v>
      </c>
      <c r="C203" s="2" t="s">
        <v>577</v>
      </c>
      <c r="D203" s="2" t="s">
        <v>489</v>
      </c>
      <c r="E203" s="2" t="s">
        <v>490</v>
      </c>
      <c r="F203" s="2" t="s">
        <v>2</v>
      </c>
      <c r="G203" s="2" t="s">
        <v>2</v>
      </c>
      <c r="H203" s="126">
        <v>-9676.55</v>
      </c>
      <c r="J203" s="164">
        <f t="shared" si="21"/>
        <v>-9676.55</v>
      </c>
    </row>
    <row r="204" spans="1:10" ht="12.75">
      <c r="A204" s="106">
        <v>317072</v>
      </c>
      <c r="B204" s="156">
        <v>4</v>
      </c>
      <c r="C204" s="2" t="s">
        <v>577</v>
      </c>
      <c r="D204" s="2" t="s">
        <v>205</v>
      </c>
      <c r="E204" s="2" t="s">
        <v>206</v>
      </c>
      <c r="F204" s="2" t="s">
        <v>2</v>
      </c>
      <c r="G204" s="2" t="s">
        <v>2</v>
      </c>
      <c r="H204" s="126">
        <v>-1473958.33</v>
      </c>
      <c r="J204" s="164">
        <f t="shared" si="21"/>
        <v>-1473958.33</v>
      </c>
    </row>
    <row r="205" spans="1:10" ht="12.75">
      <c r="A205" s="106">
        <v>368067</v>
      </c>
      <c r="B205" s="156">
        <v>4</v>
      </c>
      <c r="C205" s="2" t="s">
        <v>577</v>
      </c>
      <c r="D205" s="153">
        <v>242051</v>
      </c>
      <c r="E205" s="2" t="s">
        <v>5034</v>
      </c>
      <c r="F205" s="2" t="s">
        <v>2</v>
      </c>
      <c r="G205" s="2" t="s">
        <v>2</v>
      </c>
      <c r="H205" s="126">
        <v>0</v>
      </c>
      <c r="J205" s="164">
        <f t="shared" si="21"/>
        <v>0</v>
      </c>
    </row>
    <row r="206" spans="1:10" ht="12.75">
      <c r="A206" s="106">
        <v>317073</v>
      </c>
      <c r="B206" s="156">
        <v>4</v>
      </c>
      <c r="C206" s="2" t="s">
        <v>577</v>
      </c>
      <c r="D206" s="2" t="s">
        <v>285</v>
      </c>
      <c r="E206" s="2" t="s">
        <v>286</v>
      </c>
      <c r="F206" s="2" t="s">
        <v>2</v>
      </c>
      <c r="G206" s="2" t="s">
        <v>2</v>
      </c>
      <c r="H206" s="126">
        <v>0</v>
      </c>
      <c r="J206" s="164">
        <f t="shared" si="21"/>
        <v>0</v>
      </c>
    </row>
    <row r="207" spans="1:10" ht="12.75">
      <c r="A207" s="106">
        <v>317266</v>
      </c>
      <c r="B207" s="156">
        <v>4</v>
      </c>
      <c r="C207" s="2" t="s">
        <v>577</v>
      </c>
      <c r="D207" s="2" t="s">
        <v>498</v>
      </c>
      <c r="E207" s="2" t="s">
        <v>499</v>
      </c>
      <c r="F207" s="2" t="s">
        <v>2</v>
      </c>
      <c r="G207" s="2" t="s">
        <v>2</v>
      </c>
      <c r="H207" s="126">
        <v>0</v>
      </c>
      <c r="J207" s="164">
        <f t="shared" si="21"/>
        <v>0</v>
      </c>
    </row>
    <row r="208" spans="1:10" ht="12.75">
      <c r="A208" s="106">
        <v>317267</v>
      </c>
      <c r="B208" s="156">
        <v>4</v>
      </c>
      <c r="C208" s="2" t="s">
        <v>577</v>
      </c>
      <c r="D208" s="2" t="s">
        <v>207</v>
      </c>
      <c r="E208" s="2" t="s">
        <v>208</v>
      </c>
      <c r="F208" s="2" t="s">
        <v>2</v>
      </c>
      <c r="G208" s="2" t="s">
        <v>2</v>
      </c>
      <c r="H208" s="126">
        <v>315396.96</v>
      </c>
      <c r="J208" s="164">
        <f t="shared" si="21"/>
        <v>315396.96</v>
      </c>
    </row>
    <row r="209" spans="1:10" ht="12.75">
      <c r="A209" s="106">
        <v>317268</v>
      </c>
      <c r="B209" s="156">
        <v>4</v>
      </c>
      <c r="C209" s="2" t="s">
        <v>577</v>
      </c>
      <c r="D209" s="2" t="s">
        <v>217</v>
      </c>
      <c r="E209" s="2" t="s">
        <v>218</v>
      </c>
      <c r="F209" s="2" t="s">
        <v>2</v>
      </c>
      <c r="G209" s="2" t="s">
        <v>2</v>
      </c>
      <c r="H209" s="126">
        <v>-21388376.62</v>
      </c>
      <c r="J209" s="164">
        <f t="shared" si="21"/>
        <v>-21388376.62</v>
      </c>
    </row>
    <row r="210" spans="1:10" ht="12.75">
      <c r="A210" s="106">
        <v>437675</v>
      </c>
      <c r="B210" s="156">
        <v>4</v>
      </c>
      <c r="C210" s="2" t="s">
        <v>577</v>
      </c>
      <c r="D210" s="165">
        <v>242830</v>
      </c>
      <c r="E210" s="2" t="s">
        <v>218</v>
      </c>
      <c r="F210" s="2" t="s">
        <v>2</v>
      </c>
      <c r="G210" s="2" t="s">
        <v>2</v>
      </c>
      <c r="H210" s="126">
        <v>-968839.11</v>
      </c>
      <c r="J210" s="164">
        <f t="shared" si="21"/>
        <v>-968839.11</v>
      </c>
    </row>
    <row r="211" spans="1:10" ht="12.75">
      <c r="A211" s="106">
        <v>317269</v>
      </c>
      <c r="B211" s="156">
        <v>4</v>
      </c>
      <c r="C211" s="2" t="s">
        <v>577</v>
      </c>
      <c r="D211" s="2" t="s">
        <v>9</v>
      </c>
      <c r="E211" s="2" t="s">
        <v>10</v>
      </c>
      <c r="F211" s="2" t="s">
        <v>2</v>
      </c>
      <c r="G211" s="2" t="s">
        <v>2</v>
      </c>
      <c r="H211" s="126">
        <v>-168411.63</v>
      </c>
      <c r="J211" s="164">
        <f t="shared" si="21"/>
        <v>-168411.63</v>
      </c>
    </row>
    <row r="212" spans="1:10" ht="12.75">
      <c r="A212" s="106">
        <v>317270</v>
      </c>
      <c r="B212" s="156">
        <v>4</v>
      </c>
      <c r="C212" s="2" t="s">
        <v>577</v>
      </c>
      <c r="D212" s="2" t="s">
        <v>236</v>
      </c>
      <c r="E212" s="2" t="s">
        <v>237</v>
      </c>
      <c r="F212" s="2" t="s">
        <v>2</v>
      </c>
      <c r="G212" s="2" t="s">
        <v>2</v>
      </c>
      <c r="H212" s="126">
        <v>-1345486.39</v>
      </c>
      <c r="J212" s="164">
        <f t="shared" si="21"/>
        <v>-1345486.39</v>
      </c>
    </row>
    <row r="213" spans="1:10" ht="12.75">
      <c r="A213" s="106">
        <v>406669</v>
      </c>
      <c r="B213" s="156">
        <v>4</v>
      </c>
      <c r="C213" s="2" t="s">
        <v>577</v>
      </c>
      <c r="D213" s="153">
        <v>283150</v>
      </c>
      <c r="E213" s="2" t="s">
        <v>5042</v>
      </c>
      <c r="F213" s="2" t="s">
        <v>4714</v>
      </c>
      <c r="G213" s="2" t="s">
        <v>4715</v>
      </c>
      <c r="H213" s="126">
        <v>3716616.61</v>
      </c>
      <c r="J213" s="164">
        <f t="shared" si="21"/>
        <v>3716616.61</v>
      </c>
    </row>
    <row r="214" spans="1:10" ht="12.75">
      <c r="A214" s="106">
        <v>406673</v>
      </c>
      <c r="B214" s="156">
        <v>4</v>
      </c>
      <c r="C214" s="2" t="s">
        <v>577</v>
      </c>
      <c r="D214" s="153">
        <v>283152</v>
      </c>
      <c r="E214" s="2" t="s">
        <v>5042</v>
      </c>
      <c r="F214" s="2" t="s">
        <v>20</v>
      </c>
      <c r="G214" s="2" t="s">
        <v>26</v>
      </c>
      <c r="H214" s="126">
        <v>-104910.97</v>
      </c>
      <c r="J214" s="164">
        <f t="shared" si="21"/>
        <v>-104910.97</v>
      </c>
    </row>
    <row r="215" spans="1:10" ht="12.75">
      <c r="A215" s="106">
        <v>406674</v>
      </c>
      <c r="B215" s="156">
        <v>4</v>
      </c>
      <c r="C215" s="2" t="s">
        <v>577</v>
      </c>
      <c r="D215" s="153">
        <v>283153</v>
      </c>
      <c r="E215" s="2" t="s">
        <v>5042</v>
      </c>
      <c r="F215" s="2" t="s">
        <v>20</v>
      </c>
      <c r="G215" s="2" t="s">
        <v>26</v>
      </c>
      <c r="H215" s="126">
        <v>896198.68</v>
      </c>
      <c r="J215" s="164">
        <f t="shared" si="21"/>
        <v>896198.68</v>
      </c>
    </row>
    <row r="216" spans="1:12" s="36" customFormat="1" ht="12.75">
      <c r="A216" s="106">
        <v>317271</v>
      </c>
      <c r="B216" s="157">
        <v>4</v>
      </c>
      <c r="C216" s="117" t="s">
        <v>603</v>
      </c>
      <c r="D216" s="118"/>
      <c r="E216" s="118"/>
      <c r="F216" s="118"/>
      <c r="G216" s="118"/>
      <c r="H216" s="123">
        <f>SUM(H118:H215)</f>
        <v>85488249.43999995</v>
      </c>
      <c r="I216" s="123">
        <f aca="true" t="shared" si="22" ref="I216:J216">SUM(I118:I215)</f>
        <v>0</v>
      </c>
      <c r="J216" s="123">
        <f t="shared" si="22"/>
        <v>85488249.43999995</v>
      </c>
      <c r="K216" s="127"/>
      <c r="L216" s="167"/>
    </row>
    <row r="217" spans="1:10" ht="12.75">
      <c r="A217" s="106">
        <v>317274</v>
      </c>
      <c r="B217" s="156">
        <v>4</v>
      </c>
      <c r="C217" s="2" t="s">
        <v>588</v>
      </c>
      <c r="D217" s="2" t="s">
        <v>178</v>
      </c>
      <c r="E217" s="2" t="s">
        <v>179</v>
      </c>
      <c r="F217" s="2" t="s">
        <v>4714</v>
      </c>
      <c r="G217" s="2" t="s">
        <v>4715</v>
      </c>
      <c r="H217" s="126">
        <v>-21327.86</v>
      </c>
      <c r="J217" s="164">
        <f t="shared" si="21"/>
        <v>-21327.86</v>
      </c>
    </row>
    <row r="218" spans="1:10" ht="12.75">
      <c r="A218" s="106">
        <v>317278</v>
      </c>
      <c r="B218" s="156">
        <v>4</v>
      </c>
      <c r="C218" s="2" t="s">
        <v>588</v>
      </c>
      <c r="D218" s="2" t="s">
        <v>180</v>
      </c>
      <c r="E218" s="2" t="s">
        <v>181</v>
      </c>
      <c r="F218" s="2" t="s">
        <v>2</v>
      </c>
      <c r="G218" s="2" t="s">
        <v>2</v>
      </c>
      <c r="H218" s="126">
        <v>-36232.5</v>
      </c>
      <c r="J218" s="164">
        <f t="shared" si="21"/>
        <v>-36232.5</v>
      </c>
    </row>
    <row r="219" spans="1:10" ht="12.75">
      <c r="A219" s="106">
        <v>317279</v>
      </c>
      <c r="B219" s="156">
        <v>4</v>
      </c>
      <c r="C219" s="2" t="s">
        <v>588</v>
      </c>
      <c r="D219" s="2" t="s">
        <v>300</v>
      </c>
      <c r="E219" s="2" t="s">
        <v>301</v>
      </c>
      <c r="F219" s="2" t="s">
        <v>2</v>
      </c>
      <c r="G219" s="2" t="s">
        <v>2</v>
      </c>
      <c r="H219" s="126">
        <v>0</v>
      </c>
      <c r="J219" s="164">
        <f t="shared" si="21"/>
        <v>0</v>
      </c>
    </row>
    <row r="220" spans="1:10" ht="12.75">
      <c r="A220" s="106">
        <v>414468</v>
      </c>
      <c r="B220" s="156">
        <v>4</v>
      </c>
      <c r="C220" s="2" t="s">
        <v>588</v>
      </c>
      <c r="D220" s="165">
        <v>236230</v>
      </c>
      <c r="E220" s="2" t="s">
        <v>5047</v>
      </c>
      <c r="F220" s="2" t="s">
        <v>2</v>
      </c>
      <c r="G220" s="2" t="s">
        <v>2</v>
      </c>
      <c r="H220" s="126">
        <v>0</v>
      </c>
      <c r="J220" s="164">
        <f t="shared" si="21"/>
        <v>0</v>
      </c>
    </row>
    <row r="221" spans="1:12" s="36" customFormat="1" ht="12.75">
      <c r="A221" s="106">
        <v>317275</v>
      </c>
      <c r="B221" s="157">
        <v>4</v>
      </c>
      <c r="C221" s="117" t="s">
        <v>609</v>
      </c>
      <c r="D221" s="118"/>
      <c r="E221" s="118"/>
      <c r="F221" s="118"/>
      <c r="G221" s="118"/>
      <c r="H221" s="123">
        <f>SUM(H217:H220)</f>
        <v>-57560.36</v>
      </c>
      <c r="I221" s="123">
        <f>SUM(I217:I220)</f>
        <v>0</v>
      </c>
      <c r="J221" s="123">
        <f>SUM(J217:J220)</f>
        <v>-57560.36</v>
      </c>
      <c r="K221" s="127"/>
      <c r="L221" s="167"/>
    </row>
    <row r="222" spans="1:10" ht="12.75">
      <c r="A222" s="106">
        <v>317475</v>
      </c>
      <c r="B222" s="156">
        <v>4</v>
      </c>
      <c r="C222" s="2" t="s">
        <v>581</v>
      </c>
      <c r="D222" s="2" t="s">
        <v>192</v>
      </c>
      <c r="E222" s="2" t="s">
        <v>193</v>
      </c>
      <c r="F222" s="2" t="s">
        <v>20</v>
      </c>
      <c r="G222" s="2" t="s">
        <v>23</v>
      </c>
      <c r="H222" s="126">
        <v>-14356.1</v>
      </c>
      <c r="J222" s="164">
        <f t="shared" si="21"/>
        <v>-14356.1</v>
      </c>
    </row>
    <row r="223" spans="1:10" ht="12.75">
      <c r="A223" s="106">
        <v>391069</v>
      </c>
      <c r="B223" s="156">
        <v>4</v>
      </c>
      <c r="C223" s="2" t="s">
        <v>581</v>
      </c>
      <c r="D223" s="2" t="s">
        <v>201</v>
      </c>
      <c r="E223" s="2" t="s">
        <v>202</v>
      </c>
      <c r="F223" s="2" t="s">
        <v>20</v>
      </c>
      <c r="G223" s="2" t="s">
        <v>23</v>
      </c>
      <c r="H223" s="126">
        <v>0</v>
      </c>
      <c r="J223" s="164">
        <f t="shared" si="21"/>
        <v>0</v>
      </c>
    </row>
    <row r="224" spans="1:10" ht="12.75">
      <c r="A224" s="106">
        <v>317476</v>
      </c>
      <c r="B224" s="156">
        <v>4</v>
      </c>
      <c r="C224" s="2" t="s">
        <v>581</v>
      </c>
      <c r="D224" s="2" t="s">
        <v>203</v>
      </c>
      <c r="E224" s="2" t="s">
        <v>204</v>
      </c>
      <c r="F224" s="2" t="s">
        <v>20</v>
      </c>
      <c r="G224" s="2" t="s">
        <v>23</v>
      </c>
      <c r="H224" s="126">
        <v>-228.41</v>
      </c>
      <c r="J224" s="164">
        <f t="shared" si="21"/>
        <v>-228.41</v>
      </c>
    </row>
    <row r="225" spans="1:12" s="36" customFormat="1" ht="12.75">
      <c r="A225" s="106">
        <v>317473</v>
      </c>
      <c r="B225" s="157">
        <v>4</v>
      </c>
      <c r="C225" s="117" t="s">
        <v>604</v>
      </c>
      <c r="D225" s="118"/>
      <c r="E225" s="118"/>
      <c r="F225" s="118"/>
      <c r="G225" s="118"/>
      <c r="H225" s="123">
        <f>SUM(H222:H224)</f>
        <v>-14584.51</v>
      </c>
      <c r="I225" s="123">
        <f aca="true" t="shared" si="23" ref="I225:J225">SUM(I222:I224)</f>
        <v>0</v>
      </c>
      <c r="J225" s="123">
        <f t="shared" si="23"/>
        <v>-14584.51</v>
      </c>
      <c r="K225" s="127"/>
      <c r="L225" s="167"/>
    </row>
    <row r="226" spans="1:10" ht="12.75">
      <c r="A226" s="106">
        <v>317479</v>
      </c>
      <c r="B226" s="156">
        <v>4</v>
      </c>
      <c r="C226" s="2" t="s">
        <v>582</v>
      </c>
      <c r="D226" s="2" t="s">
        <v>192</v>
      </c>
      <c r="E226" s="2" t="s">
        <v>193</v>
      </c>
      <c r="F226" s="2" t="s">
        <v>20</v>
      </c>
      <c r="G226" s="2" t="s">
        <v>22</v>
      </c>
      <c r="H226" s="126">
        <v>-989299.54</v>
      </c>
      <c r="J226" s="164">
        <f t="shared" si="21"/>
        <v>-989299.54</v>
      </c>
    </row>
    <row r="227" spans="1:10" ht="12.75">
      <c r="A227" s="106">
        <v>346067</v>
      </c>
      <c r="B227" s="156">
        <v>4</v>
      </c>
      <c r="C227" s="2" t="s">
        <v>582</v>
      </c>
      <c r="D227" s="165">
        <v>236500</v>
      </c>
      <c r="E227" s="2" t="s">
        <v>193</v>
      </c>
      <c r="F227" s="2" t="s">
        <v>20</v>
      </c>
      <c r="G227" s="2" t="s">
        <v>22</v>
      </c>
      <c r="H227" s="126">
        <v>0</v>
      </c>
      <c r="J227" s="164">
        <f t="shared" si="21"/>
        <v>0</v>
      </c>
    </row>
    <row r="228" spans="1:10" ht="12.75">
      <c r="A228" s="106">
        <v>391070</v>
      </c>
      <c r="B228" s="156">
        <v>4</v>
      </c>
      <c r="C228" s="2" t="s">
        <v>582</v>
      </c>
      <c r="D228" s="2" t="s">
        <v>201</v>
      </c>
      <c r="E228" s="2" t="s">
        <v>202</v>
      </c>
      <c r="F228" s="2" t="s">
        <v>20</v>
      </c>
      <c r="G228" s="2" t="s">
        <v>22</v>
      </c>
      <c r="H228" s="126">
        <v>0</v>
      </c>
      <c r="J228" s="164">
        <f t="shared" si="21"/>
        <v>0</v>
      </c>
    </row>
    <row r="229" spans="1:10" ht="12.75">
      <c r="A229" s="106">
        <v>317480</v>
      </c>
      <c r="B229" s="156">
        <v>4</v>
      </c>
      <c r="C229" s="2" t="s">
        <v>582</v>
      </c>
      <c r="D229" s="2" t="s">
        <v>203</v>
      </c>
      <c r="E229" s="2" t="s">
        <v>204</v>
      </c>
      <c r="F229" s="2" t="s">
        <v>20</v>
      </c>
      <c r="G229" s="2" t="s">
        <v>22</v>
      </c>
      <c r="H229" s="126">
        <v>-4159.51</v>
      </c>
      <c r="J229" s="164">
        <f t="shared" si="21"/>
        <v>-4159.51</v>
      </c>
    </row>
    <row r="230" spans="1:10" ht="12.75">
      <c r="A230" s="106">
        <v>317483</v>
      </c>
      <c r="B230" s="156">
        <v>4</v>
      </c>
      <c r="C230" s="2" t="s">
        <v>582</v>
      </c>
      <c r="D230" s="2" t="s">
        <v>416</v>
      </c>
      <c r="E230" s="2" t="s">
        <v>417</v>
      </c>
      <c r="F230" s="2" t="s">
        <v>20</v>
      </c>
      <c r="G230" s="2" t="s">
        <v>22</v>
      </c>
      <c r="H230" s="126">
        <v>-22272.15</v>
      </c>
      <c r="J230" s="164">
        <f t="shared" si="21"/>
        <v>-22272.15</v>
      </c>
    </row>
    <row r="231" spans="1:10" ht="12.75">
      <c r="A231" s="106">
        <v>317484</v>
      </c>
      <c r="B231" s="156">
        <v>4</v>
      </c>
      <c r="C231" s="2" t="s">
        <v>582</v>
      </c>
      <c r="D231" s="2" t="s">
        <v>418</v>
      </c>
      <c r="E231" s="2" t="s">
        <v>419</v>
      </c>
      <c r="F231" s="2" t="s">
        <v>20</v>
      </c>
      <c r="G231" s="2" t="s">
        <v>22</v>
      </c>
      <c r="H231" s="126">
        <v>0</v>
      </c>
      <c r="J231" s="164">
        <f t="shared" si="21"/>
        <v>0</v>
      </c>
    </row>
    <row r="232" spans="1:12" s="36" customFormat="1" ht="12.75">
      <c r="A232" s="106">
        <v>317481</v>
      </c>
      <c r="B232" s="157">
        <v>4</v>
      </c>
      <c r="C232" s="117" t="s">
        <v>605</v>
      </c>
      <c r="D232" s="118"/>
      <c r="E232" s="118"/>
      <c r="F232" s="118"/>
      <c r="G232" s="118"/>
      <c r="H232" s="123">
        <f>SUM(H226:H231)</f>
        <v>-1015731.2000000001</v>
      </c>
      <c r="I232" s="123">
        <f aca="true" t="shared" si="24" ref="I232:J232">SUM(I226:I231)</f>
        <v>0</v>
      </c>
      <c r="J232" s="123">
        <f t="shared" si="24"/>
        <v>-1015731.2000000001</v>
      </c>
      <c r="K232" s="127"/>
      <c r="L232" s="167"/>
    </row>
    <row r="233" spans="1:10" ht="12.75">
      <c r="A233" s="106">
        <v>317495</v>
      </c>
      <c r="B233" s="156">
        <v>4</v>
      </c>
      <c r="C233" s="2" t="s">
        <v>576</v>
      </c>
      <c r="D233" s="2" t="s">
        <v>123</v>
      </c>
      <c r="E233" s="2" t="s">
        <v>124</v>
      </c>
      <c r="F233" s="2" t="s">
        <v>21</v>
      </c>
      <c r="G233" s="2" t="s">
        <v>19</v>
      </c>
      <c r="H233" s="126">
        <v>37799.17</v>
      </c>
      <c r="J233" s="164">
        <f t="shared" si="21"/>
        <v>37799.17</v>
      </c>
    </row>
    <row r="234" spans="1:10" ht="12.75">
      <c r="A234" s="106">
        <v>317496</v>
      </c>
      <c r="B234" s="156">
        <v>4</v>
      </c>
      <c r="C234" s="2" t="s">
        <v>576</v>
      </c>
      <c r="D234" s="2" t="s">
        <v>143</v>
      </c>
      <c r="E234" s="2" t="s">
        <v>144</v>
      </c>
      <c r="F234" s="2" t="s">
        <v>21</v>
      </c>
      <c r="G234" s="2" t="s">
        <v>19</v>
      </c>
      <c r="H234" s="126">
        <v>-10890802.31</v>
      </c>
      <c r="J234" s="164">
        <f t="shared" si="21"/>
        <v>-10890802.31</v>
      </c>
    </row>
    <row r="235" spans="1:10" ht="12.75">
      <c r="A235" s="106">
        <v>354067</v>
      </c>
      <c r="B235" s="156">
        <v>4</v>
      </c>
      <c r="C235" s="2" t="s">
        <v>576</v>
      </c>
      <c r="D235" s="2" t="s">
        <v>487</v>
      </c>
      <c r="E235" s="2" t="s">
        <v>488</v>
      </c>
      <c r="F235" s="2" t="s">
        <v>21</v>
      </c>
      <c r="G235" s="2" t="s">
        <v>19</v>
      </c>
      <c r="H235" s="126">
        <v>0</v>
      </c>
      <c r="J235" s="164">
        <f t="shared" si="21"/>
        <v>0</v>
      </c>
    </row>
    <row r="236" spans="1:10" ht="12.75">
      <c r="A236" s="106">
        <v>317491</v>
      </c>
      <c r="B236" s="156">
        <v>4</v>
      </c>
      <c r="C236" s="2" t="s">
        <v>576</v>
      </c>
      <c r="D236" s="2" t="s">
        <v>209</v>
      </c>
      <c r="E236" s="2" t="s">
        <v>210</v>
      </c>
      <c r="F236" s="2" t="s">
        <v>21</v>
      </c>
      <c r="G236" s="2" t="s">
        <v>19</v>
      </c>
      <c r="H236" s="126">
        <v>-698408.7</v>
      </c>
      <c r="J236" s="164">
        <f t="shared" si="21"/>
        <v>-698408.7</v>
      </c>
    </row>
    <row r="237" spans="1:10" ht="12.75">
      <c r="A237" s="106">
        <v>317492</v>
      </c>
      <c r="B237" s="156">
        <v>4</v>
      </c>
      <c r="C237" s="2" t="s">
        <v>576</v>
      </c>
      <c r="D237" s="2" t="s">
        <v>211</v>
      </c>
      <c r="E237" s="2" t="s">
        <v>212</v>
      </c>
      <c r="F237" s="2" t="s">
        <v>21</v>
      </c>
      <c r="G237" s="2" t="s">
        <v>19</v>
      </c>
      <c r="H237" s="126">
        <v>-189649.59</v>
      </c>
      <c r="J237" s="164">
        <f t="shared" si="21"/>
        <v>-189649.59</v>
      </c>
    </row>
    <row r="238" spans="1:12" s="36" customFormat="1" ht="12.75">
      <c r="A238" s="106">
        <v>317493</v>
      </c>
      <c r="B238" s="157">
        <v>4</v>
      </c>
      <c r="C238" s="117" t="s">
        <v>599</v>
      </c>
      <c r="D238" s="118"/>
      <c r="E238" s="118"/>
      <c r="F238" s="118"/>
      <c r="G238" s="118"/>
      <c r="H238" s="123">
        <f>SUM(H233:H237)</f>
        <v>-11741061.43</v>
      </c>
      <c r="I238" s="123">
        <f aca="true" t="shared" si="25" ref="I238:J238">SUM(I233:I237)</f>
        <v>0</v>
      </c>
      <c r="J238" s="123">
        <f t="shared" si="25"/>
        <v>-11741061.43</v>
      </c>
      <c r="K238" s="127"/>
      <c r="L238" s="167"/>
    </row>
    <row r="239" spans="1:10" ht="12.75">
      <c r="A239" s="106">
        <v>437874</v>
      </c>
      <c r="B239" s="156">
        <v>4</v>
      </c>
      <c r="C239" s="2" t="s">
        <v>585</v>
      </c>
      <c r="D239" s="165">
        <v>190449</v>
      </c>
      <c r="E239" s="2" t="s">
        <v>5471</v>
      </c>
      <c r="F239" s="2" t="s">
        <v>21</v>
      </c>
      <c r="G239" s="2" t="s">
        <v>23</v>
      </c>
      <c r="H239" s="126">
        <v>0.16</v>
      </c>
      <c r="J239" s="164">
        <f t="shared" si="21"/>
        <v>0.16</v>
      </c>
    </row>
    <row r="240" spans="1:10" ht="12.75">
      <c r="A240" s="106">
        <v>317673</v>
      </c>
      <c r="B240" s="156">
        <v>4</v>
      </c>
      <c r="C240" s="2" t="s">
        <v>585</v>
      </c>
      <c r="D240" s="165" t="s">
        <v>145</v>
      </c>
      <c r="E240" s="2" t="s">
        <v>146</v>
      </c>
      <c r="F240" s="2" t="s">
        <v>21</v>
      </c>
      <c r="G240" s="2" t="s">
        <v>23</v>
      </c>
      <c r="H240" s="126">
        <v>2610014.34</v>
      </c>
      <c r="J240" s="164">
        <f t="shared" si="21"/>
        <v>2610014.34</v>
      </c>
    </row>
    <row r="241" spans="1:10" ht="12.75">
      <c r="A241" s="106">
        <v>437868</v>
      </c>
      <c r="B241" s="156">
        <v>4</v>
      </c>
      <c r="C241" s="2" t="s">
        <v>585</v>
      </c>
      <c r="D241" s="165">
        <v>229000</v>
      </c>
      <c r="E241" s="2" t="s">
        <v>5472</v>
      </c>
      <c r="F241" s="2" t="s">
        <v>21</v>
      </c>
      <c r="G241" s="2" t="s">
        <v>23</v>
      </c>
      <c r="H241" s="126">
        <v>0</v>
      </c>
      <c r="J241" s="164">
        <f t="shared" si="21"/>
        <v>0</v>
      </c>
    </row>
    <row r="242" spans="1:10" ht="12.75">
      <c r="A242" s="106">
        <v>406670</v>
      </c>
      <c r="B242" s="156">
        <v>4</v>
      </c>
      <c r="C242" s="2" t="s">
        <v>585</v>
      </c>
      <c r="D242" s="153">
        <v>283150</v>
      </c>
      <c r="E242" s="2" t="s">
        <v>5042</v>
      </c>
      <c r="F242" s="2" t="s">
        <v>21</v>
      </c>
      <c r="G242" s="2" t="s">
        <v>23</v>
      </c>
      <c r="H242" s="126">
        <v>0</v>
      </c>
      <c r="J242" s="164">
        <f t="shared" si="21"/>
        <v>0</v>
      </c>
    </row>
    <row r="243" spans="1:12" s="36" customFormat="1" ht="12.75">
      <c r="A243" s="106">
        <v>317669</v>
      </c>
      <c r="B243" s="157">
        <v>4</v>
      </c>
      <c r="C243" s="117" t="s">
        <v>610</v>
      </c>
      <c r="D243" s="118"/>
      <c r="E243" s="118"/>
      <c r="F243" s="118"/>
      <c r="G243" s="118"/>
      <c r="H243" s="123">
        <f>SUM(H239:H242)</f>
        <v>2610014.5</v>
      </c>
      <c r="I243" s="123">
        <f aca="true" t="shared" si="26" ref="I243:J243">SUM(I239:I242)</f>
        <v>0</v>
      </c>
      <c r="J243" s="123">
        <f t="shared" si="26"/>
        <v>2610014.5</v>
      </c>
      <c r="K243" s="127"/>
      <c r="L243" s="167"/>
    </row>
    <row r="244" spans="1:10" ht="12.75">
      <c r="A244" s="106">
        <v>317676</v>
      </c>
      <c r="B244" s="156">
        <v>4</v>
      </c>
      <c r="C244" s="2" t="s">
        <v>586</v>
      </c>
      <c r="D244" s="2" t="s">
        <v>145</v>
      </c>
      <c r="E244" s="2" t="s">
        <v>146</v>
      </c>
      <c r="F244" s="2" t="s">
        <v>21</v>
      </c>
      <c r="G244" s="2" t="s">
        <v>27</v>
      </c>
      <c r="H244" s="126">
        <v>2901.14</v>
      </c>
      <c r="J244" s="164">
        <f t="shared" si="21"/>
        <v>2901.14</v>
      </c>
    </row>
    <row r="245" spans="1:12" s="36" customFormat="1" ht="12.75">
      <c r="A245" s="106">
        <v>317677</v>
      </c>
      <c r="B245" s="157">
        <v>4</v>
      </c>
      <c r="C245" s="117" t="s">
        <v>611</v>
      </c>
      <c r="D245" s="118"/>
      <c r="E245" s="118"/>
      <c r="F245" s="118"/>
      <c r="G245" s="118"/>
      <c r="H245" s="123">
        <f>SUM(H244)</f>
        <v>2901.14</v>
      </c>
      <c r="I245" s="123">
        <f aca="true" t="shared" si="27" ref="I245:J245">SUM(I244)</f>
        <v>0</v>
      </c>
      <c r="J245" s="123">
        <f t="shared" si="27"/>
        <v>2901.14</v>
      </c>
      <c r="K245" s="127"/>
      <c r="L245" s="167"/>
    </row>
    <row r="246" spans="1:10" ht="12.75">
      <c r="A246" s="106">
        <v>437875</v>
      </c>
      <c r="B246" s="156">
        <v>4</v>
      </c>
      <c r="C246" s="2" t="s">
        <v>587</v>
      </c>
      <c r="D246" s="165">
        <v>190449</v>
      </c>
      <c r="E246" s="2" t="s">
        <v>5471</v>
      </c>
      <c r="F246" s="2" t="s">
        <v>21</v>
      </c>
      <c r="G246" s="2" t="s">
        <v>22</v>
      </c>
      <c r="H246" s="126">
        <v>179199.34</v>
      </c>
      <c r="J246" s="164">
        <f t="shared" si="21"/>
        <v>179199.34</v>
      </c>
    </row>
    <row r="247" spans="1:10" ht="12.75">
      <c r="A247" s="106">
        <v>317681</v>
      </c>
      <c r="B247" s="156">
        <v>4</v>
      </c>
      <c r="C247" s="2" t="s">
        <v>587</v>
      </c>
      <c r="D247" s="2" t="s">
        <v>145</v>
      </c>
      <c r="E247" s="2" t="s">
        <v>146</v>
      </c>
      <c r="F247" s="2" t="s">
        <v>21</v>
      </c>
      <c r="G247" s="2" t="s">
        <v>22</v>
      </c>
      <c r="H247" s="126">
        <v>8097886.83</v>
      </c>
      <c r="J247" s="164">
        <f t="shared" si="21"/>
        <v>8097886.83</v>
      </c>
    </row>
    <row r="248" spans="1:10" ht="12.75">
      <c r="A248" s="106">
        <v>451068</v>
      </c>
      <c r="B248" s="156">
        <v>4</v>
      </c>
      <c r="C248" s="2" t="s">
        <v>587</v>
      </c>
      <c r="D248" s="165">
        <v>229000</v>
      </c>
      <c r="E248" s="2" t="s">
        <v>5472</v>
      </c>
      <c r="F248" s="2" t="s">
        <v>21</v>
      </c>
      <c r="G248" s="2" t="s">
        <v>22</v>
      </c>
      <c r="H248" s="126">
        <v>0</v>
      </c>
      <c r="J248" s="164">
        <f t="shared" si="21"/>
        <v>0</v>
      </c>
    </row>
    <row r="249" spans="1:10" ht="12.75">
      <c r="A249" s="106">
        <v>437869</v>
      </c>
      <c r="B249" s="156">
        <v>4</v>
      </c>
      <c r="C249" s="2" t="s">
        <v>587</v>
      </c>
      <c r="D249" s="165">
        <v>229020</v>
      </c>
      <c r="E249" s="2" t="s">
        <v>5485</v>
      </c>
      <c r="F249" s="2" t="s">
        <v>21</v>
      </c>
      <c r="G249" s="2" t="s">
        <v>22</v>
      </c>
      <c r="H249" s="126">
        <v>-853331.46</v>
      </c>
      <c r="J249" s="164">
        <f t="shared" si="21"/>
        <v>-853331.46</v>
      </c>
    </row>
    <row r="250" spans="1:10" ht="12.75">
      <c r="A250" s="106">
        <v>425866</v>
      </c>
      <c r="B250" s="156">
        <v>4</v>
      </c>
      <c r="C250" s="2" t="s">
        <v>587</v>
      </c>
      <c r="D250" s="2" t="s">
        <v>203</v>
      </c>
      <c r="E250" s="2" t="s">
        <v>204</v>
      </c>
      <c r="F250" s="2" t="s">
        <v>21</v>
      </c>
      <c r="G250" s="2" t="s">
        <v>22</v>
      </c>
      <c r="H250" s="126">
        <v>0</v>
      </c>
      <c r="J250" s="164">
        <f t="shared" si="21"/>
        <v>0</v>
      </c>
    </row>
    <row r="251" spans="1:10" ht="12.75">
      <c r="A251" s="106">
        <v>406671</v>
      </c>
      <c r="B251" s="156">
        <v>4</v>
      </c>
      <c r="C251" s="2" t="s">
        <v>587</v>
      </c>
      <c r="D251" s="153">
        <v>283150</v>
      </c>
      <c r="E251" s="2" t="s">
        <v>5042</v>
      </c>
      <c r="F251" s="2" t="s">
        <v>21</v>
      </c>
      <c r="G251" s="2" t="s">
        <v>22</v>
      </c>
      <c r="H251" s="126">
        <v>0</v>
      </c>
      <c r="J251" s="164">
        <f t="shared" si="21"/>
        <v>0</v>
      </c>
    </row>
    <row r="252" spans="1:12" s="36" customFormat="1" ht="12.75">
      <c r="A252" s="106">
        <v>317682</v>
      </c>
      <c r="B252" s="157">
        <v>4</v>
      </c>
      <c r="C252" s="117" t="s">
        <v>606</v>
      </c>
      <c r="D252" s="118"/>
      <c r="E252" s="118"/>
      <c r="F252" s="118"/>
      <c r="G252" s="118"/>
      <c r="H252" s="123">
        <f>SUM(H246:H251)</f>
        <v>7423754.71</v>
      </c>
      <c r="I252" s="123">
        <f aca="true" t="shared" si="28" ref="I252:J252">SUM(I246:I251)</f>
        <v>0</v>
      </c>
      <c r="J252" s="123">
        <f t="shared" si="28"/>
        <v>7423754.71</v>
      </c>
      <c r="K252" s="127"/>
      <c r="L252" s="167"/>
    </row>
    <row r="253" spans="1:10" ht="12.75">
      <c r="A253" s="106">
        <v>317875</v>
      </c>
      <c r="B253" s="156">
        <v>4</v>
      </c>
      <c r="C253" s="2" t="s">
        <v>583</v>
      </c>
      <c r="D253" s="2" t="s">
        <v>52</v>
      </c>
      <c r="E253" s="2" t="s">
        <v>53</v>
      </c>
      <c r="F253" s="2" t="s">
        <v>2</v>
      </c>
      <c r="G253" s="2" t="s">
        <v>2</v>
      </c>
      <c r="H253" s="126">
        <v>12802308</v>
      </c>
      <c r="J253" s="164">
        <f t="shared" si="21"/>
        <v>12802308</v>
      </c>
    </row>
    <row r="254" spans="1:10" ht="12.75">
      <c r="A254" s="106">
        <v>438871</v>
      </c>
      <c r="B254" s="156">
        <v>4</v>
      </c>
      <c r="C254" s="2" t="s">
        <v>583</v>
      </c>
      <c r="D254" s="2" t="s">
        <v>303</v>
      </c>
      <c r="E254" s="2" t="s">
        <v>304</v>
      </c>
      <c r="F254" s="2" t="s">
        <v>2</v>
      </c>
      <c r="G254" s="2" t="s">
        <v>2</v>
      </c>
      <c r="H254" s="126">
        <v>8017004.4</v>
      </c>
      <c r="J254" s="164">
        <f t="shared" si="21"/>
        <v>8017004.4</v>
      </c>
    </row>
    <row r="255" spans="1:10" ht="12.75">
      <c r="A255" s="106">
        <v>317876</v>
      </c>
      <c r="B255" s="156">
        <v>4</v>
      </c>
      <c r="C255" s="2" t="s">
        <v>583</v>
      </c>
      <c r="D255" s="165">
        <v>143503</v>
      </c>
      <c r="E255" s="2" t="s">
        <v>144</v>
      </c>
      <c r="F255" s="2" t="s">
        <v>2</v>
      </c>
      <c r="G255" s="2" t="s">
        <v>2</v>
      </c>
      <c r="H255" s="126">
        <v>25106.98</v>
      </c>
      <c r="J255" s="164">
        <f t="shared" si="21"/>
        <v>25106.98</v>
      </c>
    </row>
    <row r="256" spans="1:10" ht="12.75">
      <c r="A256" s="106">
        <v>431269</v>
      </c>
      <c r="B256" s="156">
        <v>4</v>
      </c>
      <c r="C256" s="2" t="s">
        <v>583</v>
      </c>
      <c r="D256" s="2" t="s">
        <v>143</v>
      </c>
      <c r="E256" s="2" t="s">
        <v>144</v>
      </c>
      <c r="F256" s="2" t="s">
        <v>24</v>
      </c>
      <c r="G256" s="2" t="s">
        <v>26</v>
      </c>
      <c r="H256" s="126">
        <v>0</v>
      </c>
      <c r="J256" s="164">
        <f t="shared" si="21"/>
        <v>0</v>
      </c>
    </row>
    <row r="257" spans="1:10" ht="12.75">
      <c r="A257" s="106">
        <v>317873</v>
      </c>
      <c r="B257" s="156">
        <v>4</v>
      </c>
      <c r="C257" s="2" t="s">
        <v>583</v>
      </c>
      <c r="D257" s="2" t="s">
        <v>156</v>
      </c>
      <c r="E257" s="2" t="s">
        <v>157</v>
      </c>
      <c r="F257" s="2" t="s">
        <v>2</v>
      </c>
      <c r="G257" s="2" t="s">
        <v>2</v>
      </c>
      <c r="H257" s="126">
        <v>-18220490.51</v>
      </c>
      <c r="J257" s="164">
        <f t="shared" si="21"/>
        <v>-18220490.51</v>
      </c>
    </row>
    <row r="258" spans="1:10" ht="12.75">
      <c r="A258" s="106">
        <v>317874</v>
      </c>
      <c r="B258" s="156">
        <v>4</v>
      </c>
      <c r="C258" s="2" t="s">
        <v>583</v>
      </c>
      <c r="D258" s="2" t="s">
        <v>487</v>
      </c>
      <c r="E258" s="2" t="s">
        <v>488</v>
      </c>
      <c r="F258" s="2" t="s">
        <v>2</v>
      </c>
      <c r="G258" s="2" t="s">
        <v>2</v>
      </c>
      <c r="H258" s="126">
        <v>0</v>
      </c>
      <c r="J258" s="164">
        <f t="shared" si="21"/>
        <v>0</v>
      </c>
    </row>
    <row r="259" spans="1:10" ht="12.75">
      <c r="A259" s="106">
        <v>317871</v>
      </c>
      <c r="B259" s="156">
        <v>4</v>
      </c>
      <c r="C259" s="2" t="s">
        <v>583</v>
      </c>
      <c r="D259" s="2" t="s">
        <v>158</v>
      </c>
      <c r="E259" s="2" t="s">
        <v>159</v>
      </c>
      <c r="F259" s="2" t="s">
        <v>2</v>
      </c>
      <c r="G259" s="2" t="s">
        <v>2</v>
      </c>
      <c r="H259" s="126">
        <v>41549.22</v>
      </c>
      <c r="J259" s="164">
        <f t="shared" si="21"/>
        <v>41549.22</v>
      </c>
    </row>
    <row r="260" spans="1:10" ht="12.75">
      <c r="A260" s="106">
        <v>437093</v>
      </c>
      <c r="B260" s="156">
        <v>4</v>
      </c>
      <c r="C260" s="2" t="s">
        <v>583</v>
      </c>
      <c r="D260" s="2" t="s">
        <v>388</v>
      </c>
      <c r="E260" s="2" t="s">
        <v>389</v>
      </c>
      <c r="F260" s="2" t="s">
        <v>2</v>
      </c>
      <c r="G260" s="2" t="s">
        <v>2</v>
      </c>
      <c r="H260" s="126">
        <v>-550962.37</v>
      </c>
      <c r="J260" s="164">
        <f t="shared" si="21"/>
        <v>-550962.37</v>
      </c>
    </row>
    <row r="261" spans="1:12" s="36" customFormat="1" ht="12.75">
      <c r="A261" s="106">
        <v>317869</v>
      </c>
      <c r="B261" s="157">
        <v>4</v>
      </c>
      <c r="C261" s="117" t="s">
        <v>607</v>
      </c>
      <c r="D261" s="118"/>
      <c r="E261" s="118"/>
      <c r="F261" s="118"/>
      <c r="G261" s="118"/>
      <c r="H261" s="123">
        <f>SUM(H253:H260)</f>
        <v>2114515.7199999974</v>
      </c>
      <c r="I261" s="123">
        <f aca="true" t="shared" si="29" ref="I261:J261">SUM(I253:I260)</f>
        <v>0</v>
      </c>
      <c r="J261" s="123">
        <f t="shared" si="29"/>
        <v>2114515.7199999974</v>
      </c>
      <c r="K261" s="127"/>
      <c r="L261" s="167"/>
    </row>
    <row r="262" spans="1:10" ht="12.75">
      <c r="A262" s="106">
        <v>317882</v>
      </c>
      <c r="B262" s="156">
        <v>4</v>
      </c>
      <c r="C262" s="2" t="s">
        <v>578</v>
      </c>
      <c r="D262" s="2" t="s">
        <v>123</v>
      </c>
      <c r="E262" s="2" t="s">
        <v>124</v>
      </c>
      <c r="F262" s="2" t="s">
        <v>24</v>
      </c>
      <c r="G262" s="2" t="s">
        <v>19</v>
      </c>
      <c r="H262" s="126">
        <v>10500</v>
      </c>
      <c r="J262" s="164">
        <f t="shared" si="21"/>
        <v>10500</v>
      </c>
    </row>
    <row r="263" spans="1:10" ht="12.75">
      <c r="A263" s="106">
        <v>317883</v>
      </c>
      <c r="B263" s="156">
        <v>4</v>
      </c>
      <c r="C263" s="2" t="s">
        <v>578</v>
      </c>
      <c r="D263" s="2" t="s">
        <v>143</v>
      </c>
      <c r="E263" s="2" t="s">
        <v>144</v>
      </c>
      <c r="F263" s="2" t="s">
        <v>24</v>
      </c>
      <c r="G263" s="2" t="s">
        <v>19</v>
      </c>
      <c r="H263" s="126">
        <v>-3821192.72</v>
      </c>
      <c r="J263" s="164">
        <f t="shared" si="21"/>
        <v>-3821192.72</v>
      </c>
    </row>
    <row r="264" spans="1:11" ht="12.75">
      <c r="A264" s="106">
        <v>317880</v>
      </c>
      <c r="B264" s="157">
        <v>4</v>
      </c>
      <c r="C264" s="117" t="s">
        <v>608</v>
      </c>
      <c r="D264" s="118"/>
      <c r="E264" s="118"/>
      <c r="F264" s="118"/>
      <c r="G264" s="118"/>
      <c r="H264" s="123">
        <f>SUM(H262:H263)</f>
        <v>-3810692.72</v>
      </c>
      <c r="I264" s="123">
        <f aca="true" t="shared" si="30" ref="I264:J264">SUM(I262:I263)</f>
        <v>0</v>
      </c>
      <c r="J264" s="123">
        <f t="shared" si="30"/>
        <v>-3810692.72</v>
      </c>
      <c r="K264" s="127"/>
    </row>
    <row r="265" spans="1:10" ht="12.75">
      <c r="A265" s="106">
        <v>451704</v>
      </c>
      <c r="B265" s="156">
        <v>4</v>
      </c>
      <c r="C265" s="2" t="s">
        <v>584</v>
      </c>
      <c r="D265" s="165">
        <v>190305</v>
      </c>
      <c r="E265" s="2" t="s">
        <v>5486</v>
      </c>
      <c r="F265" s="2" t="s">
        <v>24</v>
      </c>
      <c r="G265" s="2" t="s">
        <v>23</v>
      </c>
      <c r="H265" s="126">
        <v>1422.69</v>
      </c>
      <c r="J265" s="164">
        <f aca="true" t="shared" si="31" ref="J265:J292">SUM(H265:I265)</f>
        <v>1422.69</v>
      </c>
    </row>
    <row r="266" spans="1:10" ht="12.75">
      <c r="A266" s="106">
        <v>437876</v>
      </c>
      <c r="B266" s="156">
        <v>4</v>
      </c>
      <c r="C266" s="2" t="s">
        <v>584</v>
      </c>
      <c r="D266" s="165">
        <v>190449</v>
      </c>
      <c r="E266" s="2" t="s">
        <v>5471</v>
      </c>
      <c r="F266" s="2" t="s">
        <v>24</v>
      </c>
      <c r="G266" s="2" t="s">
        <v>23</v>
      </c>
      <c r="H266" s="126">
        <v>0</v>
      </c>
      <c r="J266" s="164">
        <f t="shared" si="31"/>
        <v>0</v>
      </c>
    </row>
    <row r="267" spans="1:10" ht="12.75">
      <c r="A267" s="106">
        <v>317889</v>
      </c>
      <c r="B267" s="156">
        <v>4</v>
      </c>
      <c r="C267" s="2" t="s">
        <v>584</v>
      </c>
      <c r="D267" s="2" t="s">
        <v>145</v>
      </c>
      <c r="E267" s="2" t="s">
        <v>146</v>
      </c>
      <c r="F267" s="2" t="s">
        <v>24</v>
      </c>
      <c r="G267" s="2" t="s">
        <v>23</v>
      </c>
      <c r="H267" s="126">
        <v>1448894</v>
      </c>
      <c r="J267" s="164">
        <f t="shared" si="31"/>
        <v>1448894</v>
      </c>
    </row>
    <row r="268" spans="1:10" ht="12.75">
      <c r="A268" s="106">
        <v>437870</v>
      </c>
      <c r="B268" s="156">
        <v>4</v>
      </c>
      <c r="C268" s="2" t="s">
        <v>584</v>
      </c>
      <c r="D268" s="165">
        <v>229000</v>
      </c>
      <c r="E268" s="2" t="s">
        <v>5472</v>
      </c>
      <c r="F268" s="2" t="s">
        <v>24</v>
      </c>
      <c r="G268" s="2" t="s">
        <v>23</v>
      </c>
      <c r="H268" s="126">
        <v>0</v>
      </c>
      <c r="J268" s="164">
        <f t="shared" si="31"/>
        <v>0</v>
      </c>
    </row>
    <row r="269" spans="1:10" ht="12.75">
      <c r="A269" s="106">
        <v>451705</v>
      </c>
      <c r="B269" s="156">
        <v>4</v>
      </c>
      <c r="C269" s="2" t="s">
        <v>584</v>
      </c>
      <c r="D269" s="165">
        <v>254305</v>
      </c>
      <c r="E269" s="2" t="s">
        <v>5487</v>
      </c>
      <c r="F269" s="2" t="s">
        <v>24</v>
      </c>
      <c r="G269" s="2" t="s">
        <v>23</v>
      </c>
      <c r="H269" s="126">
        <v>-6774.72</v>
      </c>
      <c r="J269" s="164">
        <f t="shared" si="31"/>
        <v>-6774.72</v>
      </c>
    </row>
    <row r="270" spans="1:11" ht="12.75">
      <c r="A270" s="106">
        <v>317887</v>
      </c>
      <c r="B270" s="157">
        <v>4</v>
      </c>
      <c r="C270" s="117" t="s">
        <v>600</v>
      </c>
      <c r="D270" s="118"/>
      <c r="E270" s="118"/>
      <c r="F270" s="118"/>
      <c r="G270" s="118"/>
      <c r="H270" s="123">
        <f>SUM(H265:H269)</f>
        <v>1443541.97</v>
      </c>
      <c r="I270" s="123">
        <f aca="true" t="shared" si="32" ref="I270:J270">SUM(I265:I269)</f>
        <v>0</v>
      </c>
      <c r="J270" s="123">
        <f t="shared" si="32"/>
        <v>1443541.97</v>
      </c>
      <c r="K270" s="127"/>
    </row>
    <row r="271" spans="1:10" ht="12.75">
      <c r="A271" s="106">
        <v>437877</v>
      </c>
      <c r="B271" s="156">
        <v>4</v>
      </c>
      <c r="C271" s="2" t="s">
        <v>580</v>
      </c>
      <c r="D271" s="165">
        <v>190449</v>
      </c>
      <c r="E271" s="2" t="s">
        <v>5471</v>
      </c>
      <c r="F271" s="2" t="s">
        <v>24</v>
      </c>
      <c r="G271" s="2" t="s">
        <v>22</v>
      </c>
      <c r="H271" s="126">
        <v>79991.68</v>
      </c>
      <c r="J271" s="164">
        <f t="shared" si="31"/>
        <v>79991.68</v>
      </c>
    </row>
    <row r="272" spans="1:10" ht="12.75">
      <c r="A272" s="106">
        <v>317892</v>
      </c>
      <c r="B272" s="156">
        <v>4</v>
      </c>
      <c r="C272" s="2" t="s">
        <v>580</v>
      </c>
      <c r="D272" s="2" t="s">
        <v>145</v>
      </c>
      <c r="E272" s="2" t="s">
        <v>146</v>
      </c>
      <c r="F272" s="2" t="s">
        <v>24</v>
      </c>
      <c r="G272" s="2" t="s">
        <v>22</v>
      </c>
      <c r="H272" s="126">
        <v>2322298.73</v>
      </c>
      <c r="J272" s="164">
        <f t="shared" si="31"/>
        <v>2322298.73</v>
      </c>
    </row>
    <row r="273" spans="1:10" ht="12.75">
      <c r="A273" s="106">
        <v>451069</v>
      </c>
      <c r="B273" s="156">
        <v>4</v>
      </c>
      <c r="C273" s="2" t="s">
        <v>580</v>
      </c>
      <c r="D273" s="165">
        <v>229000</v>
      </c>
      <c r="E273" s="2" t="s">
        <v>5472</v>
      </c>
      <c r="F273" s="2" t="s">
        <v>24</v>
      </c>
      <c r="G273" s="2" t="s">
        <v>22</v>
      </c>
      <c r="H273" s="126">
        <v>-249070.42</v>
      </c>
      <c r="J273" s="164">
        <f t="shared" si="31"/>
        <v>-249070.42</v>
      </c>
    </row>
    <row r="274" spans="1:10" ht="12.75">
      <c r="A274" s="106">
        <v>437871</v>
      </c>
      <c r="B274" s="156">
        <v>4</v>
      </c>
      <c r="C274" s="2" t="s">
        <v>580</v>
      </c>
      <c r="D274" s="165">
        <v>229000</v>
      </c>
      <c r="E274" s="2" t="s">
        <v>5472</v>
      </c>
      <c r="F274" s="2" t="s">
        <v>24</v>
      </c>
      <c r="G274" s="2" t="s">
        <v>22</v>
      </c>
      <c r="H274" s="126">
        <v>-131842.33</v>
      </c>
      <c r="J274" s="164">
        <f t="shared" si="31"/>
        <v>-131842.33</v>
      </c>
    </row>
    <row r="275" spans="1:10" ht="12.75">
      <c r="A275" s="106">
        <v>325266</v>
      </c>
      <c r="B275" s="156">
        <v>4</v>
      </c>
      <c r="C275" s="2" t="s">
        <v>580</v>
      </c>
      <c r="D275" s="153">
        <v>241200</v>
      </c>
      <c r="E275" s="2" t="s">
        <v>204</v>
      </c>
      <c r="F275" s="2" t="s">
        <v>24</v>
      </c>
      <c r="G275" s="2" t="s">
        <v>22</v>
      </c>
      <c r="H275" s="126">
        <v>0</v>
      </c>
      <c r="J275" s="164">
        <f t="shared" si="31"/>
        <v>0</v>
      </c>
    </row>
    <row r="276" spans="1:10" ht="12.75">
      <c r="A276" s="106">
        <v>317895</v>
      </c>
      <c r="B276" s="156">
        <v>4</v>
      </c>
      <c r="C276" s="2" t="s">
        <v>580</v>
      </c>
      <c r="D276" s="2" t="s">
        <v>313</v>
      </c>
      <c r="E276" s="2" t="s">
        <v>219</v>
      </c>
      <c r="F276" s="2" t="s">
        <v>24</v>
      </c>
      <c r="G276" s="2" t="s">
        <v>22</v>
      </c>
      <c r="H276" s="126">
        <v>-851430.54</v>
      </c>
      <c r="J276" s="164">
        <f t="shared" si="31"/>
        <v>-851430.54</v>
      </c>
    </row>
    <row r="277" spans="1:10" ht="12.75">
      <c r="A277" s="106">
        <v>406672</v>
      </c>
      <c r="B277" s="156">
        <v>4</v>
      </c>
      <c r="C277" s="2" t="s">
        <v>580</v>
      </c>
      <c r="D277" s="153">
        <v>283150</v>
      </c>
      <c r="E277" s="2" t="s">
        <v>5042</v>
      </c>
      <c r="F277" s="2" t="s">
        <v>24</v>
      </c>
      <c r="G277" s="2" t="s">
        <v>22</v>
      </c>
      <c r="H277" s="126">
        <v>0</v>
      </c>
      <c r="J277" s="164">
        <f t="shared" si="31"/>
        <v>0</v>
      </c>
    </row>
    <row r="278" spans="1:11" ht="12.75">
      <c r="A278" s="106">
        <v>317893</v>
      </c>
      <c r="B278" s="157">
        <v>4</v>
      </c>
      <c r="C278" s="117" t="s">
        <v>602</v>
      </c>
      <c r="D278" s="118"/>
      <c r="E278" s="118"/>
      <c r="F278" s="118"/>
      <c r="G278" s="118"/>
      <c r="H278" s="123">
        <f>SUM(H271:H277)</f>
        <v>1169947.12</v>
      </c>
      <c r="I278" s="123">
        <f aca="true" t="shared" si="33" ref="I278:J278">SUM(I271:I277)</f>
        <v>0</v>
      </c>
      <c r="J278" s="123">
        <f t="shared" si="33"/>
        <v>1169947.12</v>
      </c>
      <c r="K278" s="127"/>
    </row>
    <row r="279" spans="2:11" ht="12.75">
      <c r="B279" s="158" t="s">
        <v>597</v>
      </c>
      <c r="C279" s="119"/>
      <c r="D279" s="119"/>
      <c r="E279" s="119"/>
      <c r="F279" s="119"/>
      <c r="G279" s="119"/>
      <c r="H279" s="124">
        <f>(H216+H221+H225+H232+H238+H243+H245+H252+H261+H264+H270+H278)</f>
        <v>83613294.37999994</v>
      </c>
      <c r="I279" s="124">
        <f aca="true" t="shared" si="34" ref="I279:J279">(I216+I221+I225+I232+I238+I243+I245+I252+I261+I264+I270+I278)</f>
        <v>0</v>
      </c>
      <c r="J279" s="124">
        <f t="shared" si="34"/>
        <v>83613294.37999994</v>
      </c>
      <c r="K279" s="180"/>
    </row>
    <row r="280" spans="1:10" ht="12.75">
      <c r="A280" s="106">
        <v>318272</v>
      </c>
      <c r="B280" s="156">
        <v>20</v>
      </c>
      <c r="C280" s="2" t="s">
        <v>585</v>
      </c>
      <c r="D280" s="2" t="s">
        <v>192</v>
      </c>
      <c r="E280" s="2" t="s">
        <v>193</v>
      </c>
      <c r="F280" s="2" t="s">
        <v>21</v>
      </c>
      <c r="G280" s="2" t="s">
        <v>23</v>
      </c>
      <c r="H280" s="126">
        <v>-5122010.32</v>
      </c>
      <c r="J280" s="164">
        <f t="shared" si="31"/>
        <v>-5122010.32</v>
      </c>
    </row>
    <row r="281" spans="1:11" ht="12.75">
      <c r="A281" s="106">
        <v>318274</v>
      </c>
      <c r="B281" s="157">
        <v>20</v>
      </c>
      <c r="C281" s="117" t="s">
        <v>610</v>
      </c>
      <c r="D281" s="118"/>
      <c r="E281" s="118"/>
      <c r="F281" s="118"/>
      <c r="G281" s="118"/>
      <c r="H281" s="123">
        <f>SUM(H280:H280)</f>
        <v>-5122010.32</v>
      </c>
      <c r="I281" s="123">
        <f aca="true" t="shared" si="35" ref="I281:J281">SUM(I280:I280)</f>
        <v>0</v>
      </c>
      <c r="J281" s="123">
        <f t="shared" si="35"/>
        <v>-5122010.32</v>
      </c>
      <c r="K281" s="127"/>
    </row>
    <row r="282" spans="1:10" ht="12.75">
      <c r="A282" s="106">
        <v>318278</v>
      </c>
      <c r="B282" s="156">
        <v>20</v>
      </c>
      <c r="C282" s="2" t="s">
        <v>586</v>
      </c>
      <c r="D282" s="2" t="s">
        <v>192</v>
      </c>
      <c r="E282" s="2" t="s">
        <v>193</v>
      </c>
      <c r="F282" s="2" t="s">
        <v>21</v>
      </c>
      <c r="G282" s="2" t="s">
        <v>27</v>
      </c>
      <c r="H282" s="126">
        <v>-7425447.95</v>
      </c>
      <c r="J282" s="164">
        <f t="shared" si="31"/>
        <v>-7425447.95</v>
      </c>
    </row>
    <row r="283" spans="1:11" ht="12.75">
      <c r="A283" s="106">
        <v>318279</v>
      </c>
      <c r="B283" s="157">
        <v>20</v>
      </c>
      <c r="C283" s="117" t="s">
        <v>611</v>
      </c>
      <c r="D283" s="118"/>
      <c r="E283" s="118"/>
      <c r="F283" s="118"/>
      <c r="G283" s="118"/>
      <c r="H283" s="123">
        <f>SUM(H282:H282)</f>
        <v>-7425447.95</v>
      </c>
      <c r="I283" s="123">
        <f aca="true" t="shared" si="36" ref="I283:J283">SUM(I282:I282)</f>
        <v>0</v>
      </c>
      <c r="J283" s="123">
        <f t="shared" si="36"/>
        <v>-7425447.95</v>
      </c>
      <c r="K283" s="127"/>
    </row>
    <row r="284" spans="1:10" ht="12.75">
      <c r="A284" s="106">
        <v>318284</v>
      </c>
      <c r="B284" s="156">
        <v>20</v>
      </c>
      <c r="C284" s="2" t="s">
        <v>589</v>
      </c>
      <c r="D284" s="2" t="s">
        <v>192</v>
      </c>
      <c r="E284" s="2" t="s">
        <v>193</v>
      </c>
      <c r="F284" s="2" t="s">
        <v>21</v>
      </c>
      <c r="G284" s="2" t="s">
        <v>28</v>
      </c>
      <c r="H284" s="126">
        <v>423586.18</v>
      </c>
      <c r="J284" s="164">
        <f t="shared" si="31"/>
        <v>423586.18</v>
      </c>
    </row>
    <row r="285" spans="1:11" ht="12.75">
      <c r="A285" s="106">
        <v>318285</v>
      </c>
      <c r="B285" s="157">
        <v>20</v>
      </c>
      <c r="C285" s="117" t="s">
        <v>612</v>
      </c>
      <c r="D285" s="118"/>
      <c r="E285" s="118"/>
      <c r="F285" s="118"/>
      <c r="G285" s="118"/>
      <c r="H285" s="123">
        <f>SUM(H284:H284)</f>
        <v>423586.18</v>
      </c>
      <c r="I285" s="123">
        <f aca="true" t="shared" si="37" ref="I285:J285">SUM(I284:I284)</f>
        <v>0</v>
      </c>
      <c r="J285" s="123">
        <f t="shared" si="37"/>
        <v>423586.18</v>
      </c>
      <c r="K285" s="127"/>
    </row>
    <row r="286" spans="1:10" ht="12.75">
      <c r="A286" s="106">
        <v>318289</v>
      </c>
      <c r="B286" s="156">
        <v>20</v>
      </c>
      <c r="C286" s="2" t="s">
        <v>587</v>
      </c>
      <c r="D286" s="2" t="s">
        <v>192</v>
      </c>
      <c r="E286" s="2" t="s">
        <v>193</v>
      </c>
      <c r="F286" s="2" t="s">
        <v>21</v>
      </c>
      <c r="G286" s="2" t="s">
        <v>22</v>
      </c>
      <c r="H286" s="126">
        <v>-17530893.53</v>
      </c>
      <c r="J286" s="164">
        <f t="shared" si="31"/>
        <v>-17530893.53</v>
      </c>
    </row>
    <row r="287" spans="1:11" ht="12.75">
      <c r="A287" s="106">
        <v>318290</v>
      </c>
      <c r="B287" s="157">
        <v>20</v>
      </c>
      <c r="C287" s="117" t="s">
        <v>606</v>
      </c>
      <c r="D287" s="118"/>
      <c r="E287" s="118"/>
      <c r="F287" s="118"/>
      <c r="G287" s="118"/>
      <c r="H287" s="123">
        <f>SUM(H286:H286)</f>
        <v>-17530893.53</v>
      </c>
      <c r="I287" s="123">
        <f aca="true" t="shared" si="38" ref="I287:J287">SUM(I286:I286)</f>
        <v>0</v>
      </c>
      <c r="J287" s="123">
        <f t="shared" si="38"/>
        <v>-17530893.53</v>
      </c>
      <c r="K287" s="127"/>
    </row>
    <row r="288" spans="1:10" ht="12.75">
      <c r="A288" s="106">
        <v>318294</v>
      </c>
      <c r="B288" s="156">
        <v>20</v>
      </c>
      <c r="C288" s="2" t="s">
        <v>584</v>
      </c>
      <c r="D288" s="2" t="s">
        <v>192</v>
      </c>
      <c r="E288" s="2" t="s">
        <v>193</v>
      </c>
      <c r="F288" s="2" t="s">
        <v>24</v>
      </c>
      <c r="G288" s="2" t="s">
        <v>23</v>
      </c>
      <c r="H288" s="126">
        <v>-1447140.85</v>
      </c>
      <c r="J288" s="164">
        <f t="shared" si="31"/>
        <v>-1447140.85</v>
      </c>
    </row>
    <row r="289" spans="1:11" ht="12.75">
      <c r="A289" s="106">
        <v>318295</v>
      </c>
      <c r="B289" s="157">
        <v>20</v>
      </c>
      <c r="C289" s="117" t="s">
        <v>600</v>
      </c>
      <c r="D289" s="118"/>
      <c r="E289" s="118"/>
      <c r="F289" s="118"/>
      <c r="G289" s="118"/>
      <c r="H289" s="123">
        <f>SUM(H288:H288)</f>
        <v>-1447140.85</v>
      </c>
      <c r="I289" s="123">
        <f aca="true" t="shared" si="39" ref="I289:J289">SUM(I288:I288)</f>
        <v>0</v>
      </c>
      <c r="J289" s="123">
        <f t="shared" si="39"/>
        <v>-1447140.85</v>
      </c>
      <c r="K289" s="127"/>
    </row>
    <row r="290" spans="1:10" ht="12.75">
      <c r="A290" s="106">
        <v>318299</v>
      </c>
      <c r="B290" s="156">
        <v>20</v>
      </c>
      <c r="C290" s="2" t="s">
        <v>579</v>
      </c>
      <c r="D290" s="2" t="s">
        <v>192</v>
      </c>
      <c r="E290" s="2" t="s">
        <v>193</v>
      </c>
      <c r="F290" s="2" t="s">
        <v>24</v>
      </c>
      <c r="G290" s="2" t="s">
        <v>28</v>
      </c>
      <c r="H290" s="126">
        <v>-32899.56</v>
      </c>
      <c r="J290" s="164">
        <f t="shared" si="31"/>
        <v>-32899.56</v>
      </c>
    </row>
    <row r="291" spans="1:11" ht="12.75">
      <c r="A291" s="106">
        <v>318300</v>
      </c>
      <c r="B291" s="157">
        <v>20</v>
      </c>
      <c r="C291" s="117" t="s">
        <v>601</v>
      </c>
      <c r="D291" s="118"/>
      <c r="E291" s="118"/>
      <c r="F291" s="118"/>
      <c r="G291" s="118"/>
      <c r="H291" s="123">
        <f>SUM(H290:H290)</f>
        <v>-32899.56</v>
      </c>
      <c r="I291" s="123">
        <f aca="true" t="shared" si="40" ref="I291:J291">SUM(I290:I290)</f>
        <v>0</v>
      </c>
      <c r="J291" s="123">
        <f t="shared" si="40"/>
        <v>-32899.56</v>
      </c>
      <c r="K291" s="127"/>
    </row>
    <row r="292" spans="1:10" ht="12.75">
      <c r="A292" s="106">
        <v>318304</v>
      </c>
      <c r="B292" s="156">
        <v>20</v>
      </c>
      <c r="C292" s="2" t="s">
        <v>580</v>
      </c>
      <c r="D292" s="2" t="s">
        <v>192</v>
      </c>
      <c r="E292" s="2" t="s">
        <v>193</v>
      </c>
      <c r="F292" s="2" t="s">
        <v>24</v>
      </c>
      <c r="G292" s="2" t="s">
        <v>22</v>
      </c>
      <c r="H292" s="126">
        <v>-4591927.3</v>
      </c>
      <c r="J292" s="164">
        <f t="shared" si="31"/>
        <v>-4591927.3</v>
      </c>
    </row>
    <row r="293" spans="1:11" ht="12.75">
      <c r="A293" s="106">
        <v>318305</v>
      </c>
      <c r="B293" s="157">
        <v>20</v>
      </c>
      <c r="C293" s="117" t="s">
        <v>602</v>
      </c>
      <c r="D293" s="118"/>
      <c r="E293" s="118"/>
      <c r="F293" s="118"/>
      <c r="G293" s="118"/>
      <c r="H293" s="123">
        <f>SUM(H292:H292)</f>
        <v>-4591927.3</v>
      </c>
      <c r="I293" s="123">
        <f aca="true" t="shared" si="41" ref="I293:J293">SUM(I292:I292)</f>
        <v>0</v>
      </c>
      <c r="J293" s="123">
        <f t="shared" si="41"/>
        <v>-4591927.3</v>
      </c>
      <c r="K293" s="127"/>
    </row>
    <row r="294" spans="2:11" ht="12.75">
      <c r="B294" s="158" t="s">
        <v>598</v>
      </c>
      <c r="C294" s="119"/>
      <c r="D294" s="119"/>
      <c r="E294" s="119"/>
      <c r="F294" s="119"/>
      <c r="G294" s="119"/>
      <c r="H294" s="124">
        <f>(H281+H283+H285+H287+H289+H291+H293)</f>
        <v>-35726733.33</v>
      </c>
      <c r="I294" s="124">
        <f aca="true" t="shared" si="42" ref="I294:J294">(I281+I283+I285+I287+I289+I291+I293)</f>
        <v>0</v>
      </c>
      <c r="J294" s="124">
        <f t="shared" si="42"/>
        <v>-35726733.33</v>
      </c>
      <c r="K294" s="180"/>
    </row>
    <row r="295" spans="2:11" ht="12.75">
      <c r="B295" s="158" t="s">
        <v>542</v>
      </c>
      <c r="C295" s="119"/>
      <c r="D295" s="119"/>
      <c r="E295" s="119"/>
      <c r="F295" s="119"/>
      <c r="G295" s="119"/>
      <c r="H295" s="122">
        <f>(H78+H117+H279+H294)</f>
        <v>86722838.12999994</v>
      </c>
      <c r="I295" s="122">
        <f aca="true" t="shared" si="43" ref="I295:J295">(I78+I117+I279+I294)</f>
        <v>0</v>
      </c>
      <c r="J295" s="122">
        <f t="shared" si="43"/>
        <v>86722838.12999994</v>
      </c>
      <c r="K295" s="180"/>
    </row>
    <row r="297" spans="11:12" ht="12.75">
      <c r="K297" s="36"/>
      <c r="L297" s="169"/>
    </row>
  </sheetData>
  <printOptions/>
  <pageMargins left="0.5" right="0.5" top="0.5" bottom="0.5" header="0.25" footer="0.25"/>
  <pageSetup horizontalDpi="600" verticalDpi="600" orientation="landscape" scale="90" r:id="rId1"/>
  <headerFooter>
    <oddFooter>&amp;L&amp;A&amp;RPage &amp;P of &amp;N
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Pluth, Jeanne</dc:creator>
  <cp:keywords/>
  <dc:description/>
  <cp:lastModifiedBy>Andrews, Liz</cp:lastModifiedBy>
  <cp:lastPrinted>2020-01-30T15:47:52Z</cp:lastPrinted>
  <dcterms:created xsi:type="dcterms:W3CDTF">2013-05-10T20:02:21Z</dcterms:created>
  <dcterms:modified xsi:type="dcterms:W3CDTF">2020-04-17T21:02:02Z</dcterms:modified>
  <cp:category/>
  <cp:version/>
  <cp:contentType/>
  <cp:contentStatus/>
</cp:coreProperties>
</file>