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"/>
    </mc:Choice>
  </mc:AlternateContent>
  <bookViews>
    <workbookView xWindow="28680" yWindow="-120" windowWidth="29040" windowHeight="15840" tabRatio="796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8" l="1"/>
  <c r="G6" i="28"/>
  <c r="F11" i="28" l="1"/>
  <c r="F6" i="28"/>
  <c r="E11" i="28"/>
  <c r="E6" i="28"/>
  <c r="D11" i="28"/>
  <c r="D6" i="28"/>
  <c r="C11" i="28"/>
  <c r="C6" i="28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H43" i="28"/>
  <c r="B41" i="28" l="1"/>
  <c r="B43" i="28"/>
</calcChain>
</file>

<file path=xl/comments1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<sst xmlns="http://schemas.openxmlformats.org/spreadsheetml/2006/main" count="379" uniqueCount="197">
  <si>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</si>
  <si>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</si>
  <si>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</si>
  <si>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</si>
  <si>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</si>
  <si>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</si>
  <si>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</si>
  <si>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</si>
  <si>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</si>
  <si>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</si>
  <si>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</si>
  <si>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</si>
  <si>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</si>
  <si>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</si>
  <si>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</si>
  <si>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</si>
  <si>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</si>
  <si>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</si>
  <si>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</si>
  <si>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</si>
  <si>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</si>
  <si>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</si>
  <si>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</si>
  <si>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</si>
  <si>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</si>
  <si>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</si>
  <si>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</si>
  <si>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</si>
  <si>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</si>
  <si>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</si>
  <si>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</si>
  <si>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</si>
  <si>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</si>
  <si>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</si>
  <si>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</si>
  <si>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</si>
  <si>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</si>
  <si>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</si>
  <si>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</si>
  <si>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</si>
  <si>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</si>
  <si>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</si>
  <si>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</si>
  <si>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</si>
  <si>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</si>
  <si>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</si>
  <si>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</si>
  <si>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</si>
  <si>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</si>
  <si>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</si>
  <si>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</si>
  <si>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</si>
  <si>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</si>
  <si>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</si>
  <si>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</si>
  <si>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</si>
  <si>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</si>
  <si>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</si>
  <si>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</si>
  <si>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</si>
  <si>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</si>
  <si>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</si>
  <si>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</si>
  <si>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</si>
  <si>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</si>
  <si>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</si>
  <si>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</si>
  <si>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</si>
  <si>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</si>
  <si>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</si>
  <si>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</si>
  <si>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</si>
  <si>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</si>
  <si>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</si>
  <si>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</si>
  <si>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</si>
  <si>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</si>
  <si>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</si>
  <si>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</si>
  <si>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</si>
  <si>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</si>
  <si>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</si>
  <si>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</si>
  <si>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</si>
  <si>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</si>
  <si>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</si>
  <si>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</si>
  <si>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</si>
  <si>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</si>
  <si>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</si>
  <si>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</si>
  <si>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</si>
  <si>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</si>
  <si>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</si>
  <si>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</si>
  <si>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</si>
  <si>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</si>
  <si>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</si>
  <si>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</si>
  <si>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</si>
  <si>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</si>
  <si>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</si>
  <si>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</si>
  <si>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</si>
  <si>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</si>
  <si>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</si>
  <si>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</si>
  <si>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</si>
  <si>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</si>
  <si>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</si>
  <si>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</si>
  <si>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</si>
  <si>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</si>
  <si>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</si>
  <si>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</si>
  <si>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</si>
  <si>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</si>
  <si>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</si>
  <si>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</si>
  <si>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</si>
  <si>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</si>
  <si>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</si>
  <si>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</si>
  <si>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</si>
  <si>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</si>
  <si>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</si>
  <si>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</si>
  <si>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</si>
  <si>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</si>
  <si>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</si>
  <si>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</si>
  <si>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</si>
  <si>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</si>
  <si>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</si>
  <si>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</si>
  <si>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</si>
  <si>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</si>
  <si>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</si>
  <si>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</si>
  <si>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</si>
  <si>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</si>
  <si>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</si>
  <si>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</si>
  <si>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</si>
  <si>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</si>
  <si>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</si>
  <si>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</si>
  <si>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</si>
  <si>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</si>
  <si>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</si>
  <si>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</si>
  <si>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</si>
  <si>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</si>
  <si>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</si>
  <si>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</si>
  <si>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</si>
  <si>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</si>
  <si>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</si>
  <si>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</si>
  <si>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</si>
  <si>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</si>
  <si>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</si>
  <si>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</si>
  <si>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</si>
  <si>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</si>
  <si>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456030 ED AN - Clearwater Trans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</si>
  <si>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</si>
  <si>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</si>
  <si>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</si>
  <si>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</si>
  <si>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</si>
  <si>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</si>
  <si>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</si>
  <si>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</si>
  <si>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</si>
  <si>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</si>
  <si>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</si>
  <si>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</si>
  <si>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</si>
  <si>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</si>
  <si>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</si>
  <si>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</si>
  <si>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</si>
  <si>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</si>
  <si>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</si>
  <si>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</si>
  <si>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</si>
  <si>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</si>
  <si>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</si>
  <si>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</si>
  <si>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</si>
  <si>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</si>
  <si>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</si>
  <si>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May</t>
  </si>
  <si>
    <t>to $10M</t>
  </si>
  <si>
    <t>to $4M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</si>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</sst>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92" t="s">
        <v>73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9" ht="15">
      <c r="A2" s="193" t="s">
        <v>30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9">
      <c r="A3" s="61" t="s">
        <v>0</v>
      </c>
    </row>
    <row r="4" spans="1:19" ht="13.15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ht="13.15">
      <c r="B5" s="77" t="s">
        <v>74</v>
      </c>
      <c r="C5" s="60"/>
      <c r="D5" s="195" t="s">
        <v>9</v>
      </c>
      <c r="E5" s="195"/>
      <c r="F5" s="84">
        <v>43861</v>
      </c>
      <c r="G5" s="84">
        <v>43890</v>
      </c>
      <c r="H5" s="84">
        <v>43921</v>
      </c>
      <c r="I5" s="84">
        <v>43951</v>
      </c>
      <c r="J5" s="84">
        <v>43982</v>
      </c>
      <c r="K5" s="84">
        <v>44012</v>
      </c>
      <c r="L5" s="84">
        <v>44043</v>
      </c>
      <c r="M5" s="84">
        <v>44074</v>
      </c>
      <c r="N5" s="84">
        <v>44104</v>
      </c>
      <c r="O5" s="84">
        <v>44135</v>
      </c>
      <c r="P5" s="84">
        <v>44165</v>
      </c>
      <c r="Q5" s="84">
        <v>44196</v>
      </c>
    </row>
    <row r="6" spans="1:19" ht="15.95" customHeight="1">
      <c r="A6" s="8">
        <v>1</v>
      </c>
      <c r="B6" s="2" t="s">
        <v>3</v>
      </c>
      <c r="D6" s="196">
        <v>51913053</v>
      </c>
      <c r="E6" s="196"/>
      <c r="F6" s="14">
        <v>13017722</v>
      </c>
      <c r="G6" s="14">
        <v>11062158</v>
      </c>
      <c r="H6" s="14">
        <v>9087202</v>
      </c>
      <c r="I6" s="14">
        <v>9946840</v>
      </c>
      <c r="J6" s="14">
        <v>8799131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</row>
    <row r="7" spans="1:19" ht="15.95" customHeight="1">
      <c r="A7" s="8">
        <v>2</v>
      </c>
      <c r="B7" s="2" t="s">
        <v>6</v>
      </c>
      <c r="D7" s="197">
        <v>-37277546</v>
      </c>
      <c r="E7" s="197"/>
      <c r="F7" s="14">
        <v>-7818222</v>
      </c>
      <c r="G7" s="14">
        <v>-6959624</v>
      </c>
      <c r="H7" s="14">
        <v>-7153299</v>
      </c>
      <c r="I7" s="14">
        <v>-8911921</v>
      </c>
      <c r="J7" s="14">
        <v>-6434480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spans="1:19" ht="15.95" customHeight="1">
      <c r="A8" s="8">
        <v>3</v>
      </c>
      <c r="B8" s="2" t="s">
        <v>4</v>
      </c>
      <c r="D8" s="194">
        <v>13059393</v>
      </c>
      <c r="E8" s="194"/>
      <c r="F8" s="14">
        <v>3239078</v>
      </c>
      <c r="G8" s="14">
        <v>3399540</v>
      </c>
      <c r="H8" s="14">
        <v>2878210</v>
      </c>
      <c r="I8" s="14">
        <v>2804144</v>
      </c>
      <c r="J8" s="14">
        <v>738421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spans="1:19" ht="15.95" customHeight="1">
      <c r="A9" s="8">
        <v>4</v>
      </c>
      <c r="B9" s="2" t="s">
        <v>5</v>
      </c>
      <c r="D9" s="194">
        <v>20089255</v>
      </c>
      <c r="E9" s="194"/>
      <c r="F9" s="14">
        <v>4925752</v>
      </c>
      <c r="G9" s="14">
        <v>4098939</v>
      </c>
      <c r="H9" s="14">
        <v>5475241</v>
      </c>
      <c r="I9" s="14">
        <v>4372539</v>
      </c>
      <c r="J9" s="14">
        <v>1216784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9" ht="15.95" customHeight="1">
      <c r="A10" s="8">
        <v>5</v>
      </c>
      <c r="B10" s="2" t="s">
        <v>42</v>
      </c>
      <c r="C10" s="1"/>
      <c r="D10" s="197">
        <v>-7093505</v>
      </c>
      <c r="E10" s="197"/>
      <c r="F10" s="14">
        <v>-1243451</v>
      </c>
      <c r="G10" s="14">
        <v>-1543693</v>
      </c>
      <c r="H10" s="14">
        <v>-1301455</v>
      </c>
      <c r="I10" s="14">
        <v>-1234355</v>
      </c>
      <c r="J10" s="14">
        <v>-1770551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9" ht="15.95" customHeight="1">
      <c r="A11" s="8">
        <v>6</v>
      </c>
      <c r="B11" s="2" t="s">
        <v>36</v>
      </c>
      <c r="C11" s="1"/>
      <c r="D11" s="194">
        <v>6871542</v>
      </c>
      <c r="E11" s="194"/>
      <c r="F11" s="14">
        <v>1402067</v>
      </c>
      <c r="G11" s="14">
        <v>1376344</v>
      </c>
      <c r="H11" s="14">
        <v>1401845</v>
      </c>
      <c r="I11" s="14">
        <v>1362596</v>
      </c>
      <c r="J11" s="14">
        <v>1328690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spans="1:19" ht="15.95" customHeight="1">
      <c r="A12" s="8">
        <v>7</v>
      </c>
      <c r="B12" s="2" t="s">
        <v>37</v>
      </c>
      <c r="C12" s="1"/>
      <c r="D12" s="194">
        <v>215297</v>
      </c>
      <c r="E12" s="194"/>
      <c r="F12" s="14">
        <v>38542</v>
      </c>
      <c r="G12" s="14">
        <v>36423</v>
      </c>
      <c r="H12" s="14">
        <v>45505</v>
      </c>
      <c r="I12" s="14">
        <v>50069</v>
      </c>
      <c r="J12" s="14">
        <v>44758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spans="1:19" ht="15.95" customHeight="1">
      <c r="A13" s="8">
        <v>8</v>
      </c>
      <c r="B13" s="85" t="s">
        <v>10</v>
      </c>
      <c r="C13" s="85"/>
      <c r="D13" s="198">
        <v>47777489</v>
      </c>
      <c r="E13" s="198"/>
      <c r="F13" s="86">
        <v>13561488</v>
      </c>
      <c r="G13" s="86">
        <v>11470087</v>
      </c>
      <c r="H13" s="86">
        <v>10433249</v>
      </c>
      <c r="I13" s="86">
        <v>8389912</v>
      </c>
      <c r="J13" s="86">
        <v>3922753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</row>
    <row r="14" spans="1:19" ht="37.5" customHeight="1">
      <c r="B14" s="77" t="s">
        <v>11</v>
      </c>
      <c r="C14" s="60"/>
      <c r="D14" s="200" t="s">
        <v>193</v>
      </c>
      <c r="E14" s="201"/>
      <c r="F14" s="87">
        <v>43861</v>
      </c>
      <c r="G14" s="87">
        <v>43890</v>
      </c>
      <c r="H14" s="87">
        <v>43921</v>
      </c>
      <c r="I14" s="87">
        <v>43951</v>
      </c>
      <c r="J14" s="87">
        <v>43982</v>
      </c>
      <c r="K14" s="87">
        <v>44012</v>
      </c>
      <c r="L14" s="87">
        <v>44043</v>
      </c>
      <c r="M14" s="87">
        <v>44074</v>
      </c>
      <c r="N14" s="87">
        <v>44104</v>
      </c>
      <c r="O14" s="87">
        <v>44135</v>
      </c>
      <c r="P14" s="87">
        <v>44165</v>
      </c>
      <c r="Q14" s="87">
        <v>44196</v>
      </c>
    </row>
    <row r="15" spans="1:19" ht="15.95" customHeight="1">
      <c r="A15" s="8">
        <v>9</v>
      </c>
      <c r="B15" s="2" t="s">
        <v>3</v>
      </c>
      <c r="C15" s="1"/>
      <c r="D15" s="199">
        <v>49926818</v>
      </c>
      <c r="E15" s="199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5" customHeight="1">
      <c r="A16" s="8">
        <v>10</v>
      </c>
      <c r="B16" s="2" t="s">
        <v>6</v>
      </c>
      <c r="C16" s="1"/>
      <c r="D16" s="199">
        <v>-23671671</v>
      </c>
      <c r="E16" s="199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5" customHeight="1">
      <c r="A17" s="8">
        <v>11</v>
      </c>
      <c r="B17" s="2" t="s">
        <v>4</v>
      </c>
      <c r="C17" s="1"/>
      <c r="D17" s="199">
        <v>12375554</v>
      </c>
      <c r="E17" s="199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5" customHeight="1">
      <c r="A18" s="8">
        <v>12</v>
      </c>
      <c r="B18" s="2" t="s">
        <v>5</v>
      </c>
      <c r="C18" s="1"/>
      <c r="D18" s="199">
        <v>27817751</v>
      </c>
      <c r="E18" s="199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5" customHeight="1">
      <c r="A19" s="8">
        <v>13</v>
      </c>
      <c r="B19" s="2" t="s">
        <v>42</v>
      </c>
      <c r="C19" s="1"/>
      <c r="D19" s="199">
        <v>-5813083</v>
      </c>
      <c r="E19" s="199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5" customHeight="1">
      <c r="A20" s="8">
        <v>14</v>
      </c>
      <c r="B20" s="2" t="s">
        <v>36</v>
      </c>
      <c r="C20" s="1"/>
      <c r="D20" s="199">
        <v>7279982</v>
      </c>
      <c r="E20" s="199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5" customHeight="1">
      <c r="A21" s="8">
        <v>15</v>
      </c>
      <c r="B21" s="2" t="s">
        <v>37</v>
      </c>
      <c r="D21" s="199">
        <v>171250</v>
      </c>
      <c r="E21" s="199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5" customHeight="1">
      <c r="A22" s="8">
        <v>16</v>
      </c>
      <c r="B22" s="2" t="s">
        <v>156</v>
      </c>
      <c r="D22" s="199">
        <v>-1259570</v>
      </c>
      <c r="E22" s="199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v>17</v>
      </c>
      <c r="B23" s="85" t="s">
        <v>7</v>
      </c>
      <c r="C23" s="85"/>
      <c r="D23" s="198">
        <v>66827031</v>
      </c>
      <c r="E23" s="198"/>
      <c r="F23" s="90">
        <v>18199665</v>
      </c>
      <c r="G23" s="90">
        <v>17200889</v>
      </c>
      <c r="H23" s="90">
        <v>15081709</v>
      </c>
      <c r="I23" s="90">
        <v>10233296</v>
      </c>
      <c r="J23" s="90">
        <v>6111472</v>
      </c>
      <c r="K23" s="90">
        <v>5882705</v>
      </c>
      <c r="L23" s="90">
        <v>9699295</v>
      </c>
      <c r="M23" s="90">
        <v>14547927</v>
      </c>
      <c r="N23" s="90">
        <v>12481353</v>
      </c>
      <c r="O23" s="90">
        <v>13261866</v>
      </c>
      <c r="P23" s="90">
        <v>16244124</v>
      </c>
      <c r="Q23" s="90">
        <v>16930995</v>
      </c>
      <c r="R23" s="42"/>
    </row>
    <row r="24" spans="1:19" ht="28.5" customHeight="1">
      <c r="A24" s="8">
        <v>18</v>
      </c>
      <c r="B24" s="85" t="s">
        <v>8</v>
      </c>
      <c r="C24" s="85"/>
      <c r="D24" s="210">
        <v>-19049542</v>
      </c>
      <c r="E24" s="210" t="s">
        <v>24</v>
      </c>
      <c r="F24" s="90">
        <v>-4638177</v>
      </c>
      <c r="G24" s="90">
        <v>-5730802</v>
      </c>
      <c r="H24" s="90">
        <v>-4648460</v>
      </c>
      <c r="I24" s="90">
        <v>-1843384</v>
      </c>
      <c r="J24" s="90">
        <v>-2188719</v>
      </c>
      <c r="K24" s="90" t="s">
        <v>24</v>
      </c>
      <c r="L24" s="90" t="s">
        <v>24</v>
      </c>
      <c r="M24" s="90" t="s">
        <v>24</v>
      </c>
      <c r="N24" s="90" t="s">
        <v>24</v>
      </c>
      <c r="O24" s="90" t="s">
        <v>24</v>
      </c>
      <c r="P24" s="90" t="s">
        <v>24</v>
      </c>
      <c r="Q24" s="90" t="s">
        <v>24</v>
      </c>
    </row>
    <row r="25" spans="1:19" ht="26.25" customHeight="1">
      <c r="A25" s="8">
        <v>19</v>
      </c>
      <c r="B25" s="28" t="s">
        <v>123</v>
      </c>
      <c r="C25" s="28"/>
      <c r="D25" s="206">
        <v>954851</v>
      </c>
      <c r="E25" s="206"/>
      <c r="F25" s="29">
        <v>490080</v>
      </c>
      <c r="G25" s="29">
        <v>92925</v>
      </c>
      <c r="H25" s="29">
        <v>148644</v>
      </c>
      <c r="I25" s="29">
        <v>236539</v>
      </c>
      <c r="J25" s="29">
        <v>-13337</v>
      </c>
      <c r="K25" s="29" t="s">
        <v>24</v>
      </c>
      <c r="L25" s="29" t="s">
        <v>24</v>
      </c>
      <c r="M25" s="29" t="s">
        <v>24</v>
      </c>
      <c r="N25" s="29" t="s">
        <v>24</v>
      </c>
      <c r="O25" s="29" t="s">
        <v>24</v>
      </c>
      <c r="P25" s="29" t="s">
        <v>24</v>
      </c>
      <c r="Q25" s="29" t="s">
        <v>24</v>
      </c>
      <c r="S25" s="9"/>
    </row>
    <row r="26" spans="1:19" ht="19.5" customHeight="1">
      <c r="A26" s="8">
        <v>20</v>
      </c>
      <c r="B26" s="28" t="s">
        <v>39</v>
      </c>
      <c r="C26" s="28"/>
      <c r="D26" s="206">
        <v>-18094691</v>
      </c>
      <c r="E26" s="206"/>
      <c r="F26" s="29">
        <v>-4148097</v>
      </c>
      <c r="G26" s="29">
        <v>-5637877</v>
      </c>
      <c r="H26" s="29">
        <v>-4499816</v>
      </c>
      <c r="I26" s="29">
        <v>-1606845</v>
      </c>
      <c r="J26" s="29">
        <v>-2202056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</row>
    <row r="27" spans="1:19" ht="18.75" customHeight="1">
      <c r="A27" s="8"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v>22</v>
      </c>
      <c r="B28" s="2" t="s">
        <v>72</v>
      </c>
      <c r="D28" s="202">
        <v>-11893640</v>
      </c>
      <c r="E28" s="202"/>
      <c r="F28" s="92">
        <v>-2726544</v>
      </c>
      <c r="G28" s="92">
        <v>-3705777</v>
      </c>
      <c r="H28" s="92">
        <v>-2957729</v>
      </c>
      <c r="I28" s="92">
        <v>-1056179</v>
      </c>
      <c r="J28" s="92">
        <v>-1447411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</row>
    <row r="29" spans="1:19" ht="20.25" customHeight="1">
      <c r="A29" s="8">
        <v>23</v>
      </c>
      <c r="B29" s="2" t="s">
        <v>150</v>
      </c>
      <c r="D29" s="202">
        <v>0</v>
      </c>
      <c r="E29" s="202"/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</row>
    <row r="30" spans="1:19" ht="29.25" customHeight="1">
      <c r="A30" s="8">
        <v>24</v>
      </c>
      <c r="B30" s="204" t="s">
        <v>99</v>
      </c>
      <c r="C30" s="204"/>
      <c r="D30" s="208">
        <v>2067945</v>
      </c>
      <c r="E30" s="208"/>
      <c r="F30" s="93">
        <v>369390</v>
      </c>
      <c r="G30" s="93">
        <v>199735</v>
      </c>
      <c r="H30" s="93">
        <v>142381</v>
      </c>
      <c r="I30" s="93">
        <v>515338</v>
      </c>
      <c r="J30" s="93">
        <v>841101</v>
      </c>
      <c r="K30" s="93" t="s">
        <v>24</v>
      </c>
      <c r="L30" s="93" t="s">
        <v>24</v>
      </c>
      <c r="M30" s="93" t="s">
        <v>24</v>
      </c>
      <c r="N30" s="93" t="s">
        <v>24</v>
      </c>
      <c r="O30" s="93" t="s">
        <v>24</v>
      </c>
      <c r="P30" s="93" t="s">
        <v>24</v>
      </c>
      <c r="Q30" s="93" t="s">
        <v>24</v>
      </c>
    </row>
    <row r="31" spans="1:19" ht="27" customHeight="1">
      <c r="A31" s="8">
        <v>25</v>
      </c>
      <c r="B31" s="207" t="s">
        <v>62</v>
      </c>
      <c r="C31" s="207"/>
      <c r="D31" s="209">
        <v>-9219385</v>
      </c>
      <c r="E31" s="209"/>
      <c r="F31" s="26">
        <v>-2357154</v>
      </c>
      <c r="G31" s="26">
        <v>-3506042</v>
      </c>
      <c r="H31" s="26">
        <v>-2815348</v>
      </c>
      <c r="I31" s="26">
        <v>-540841</v>
      </c>
      <c r="J31" s="26">
        <v>-606310</v>
      </c>
      <c r="K31" s="26" t="s">
        <v>24</v>
      </c>
      <c r="L31" s="26" t="s">
        <v>24</v>
      </c>
      <c r="M31" s="26" t="s">
        <v>24</v>
      </c>
      <c r="N31" s="26" t="s">
        <v>24</v>
      </c>
      <c r="O31" s="26" t="s">
        <v>24</v>
      </c>
      <c r="P31" s="26" t="s">
        <v>24</v>
      </c>
      <c r="Q31" s="26" t="s">
        <v>24</v>
      </c>
    </row>
    <row r="32" spans="1:19" ht="21" hidden="1" customHeight="1">
      <c r="A32" s="8">
        <v>26</v>
      </c>
      <c r="B32" s="205" t="s">
        <v>122</v>
      </c>
      <c r="C32" s="205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v>27</v>
      </c>
      <c r="B33" s="85" t="s">
        <v>115</v>
      </c>
      <c r="C33" s="85"/>
      <c r="D33" s="69"/>
      <c r="E33" s="69"/>
      <c r="F33" s="12">
        <v>-2357154</v>
      </c>
      <c r="G33" s="12">
        <v>-5863196</v>
      </c>
      <c r="H33" s="12">
        <v>-8678544</v>
      </c>
      <c r="I33" s="12">
        <v>-9219385</v>
      </c>
      <c r="J33" s="12">
        <v>-9825695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 t="s">
        <v>24</v>
      </c>
      <c r="L34" s="13" t="s">
        <v>24</v>
      </c>
      <c r="M34" s="13" t="s">
        <v>24</v>
      </c>
      <c r="N34" s="13" t="s">
        <v>24</v>
      </c>
      <c r="O34" s="13" t="s">
        <v>24</v>
      </c>
      <c r="P34" s="13" t="s">
        <v>24</v>
      </c>
      <c r="Q34" s="13" t="s">
        <v>24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">
        <v>194</v>
      </c>
      <c r="D35" s="70">
        <v>0.5</v>
      </c>
      <c r="E35" s="70">
        <v>0.75</v>
      </c>
      <c r="F35" s="13">
        <v>0</v>
      </c>
      <c r="G35" s="13">
        <v>-1863196</v>
      </c>
      <c r="H35" s="13">
        <v>-4678544</v>
      </c>
      <c r="I35" s="13">
        <v>-5219385</v>
      </c>
      <c r="J35" s="13">
        <v>-5825695</v>
      </c>
      <c r="K35" s="13" t="s">
        <v>24</v>
      </c>
      <c r="L35" s="13" t="s">
        <v>24</v>
      </c>
      <c r="M35" s="13" t="s">
        <v>24</v>
      </c>
      <c r="N35" s="13" t="s">
        <v>24</v>
      </c>
      <c r="O35" s="13" t="s">
        <v>24</v>
      </c>
      <c r="P35" s="13" t="s">
        <v>24</v>
      </c>
      <c r="Q35" s="13" t="s">
        <v>24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">
        <v>195</v>
      </c>
      <c r="D36" s="70">
        <v>0</v>
      </c>
      <c r="E36" s="70">
        <v>0</v>
      </c>
      <c r="F36" s="13">
        <v>-2357154</v>
      </c>
      <c r="G36" s="13">
        <v>-4000000</v>
      </c>
      <c r="H36" s="13">
        <v>-4000000</v>
      </c>
      <c r="I36" s="13">
        <v>-4000000</v>
      </c>
      <c r="J36" s="13">
        <v>-4000000</v>
      </c>
      <c r="K36" s="13" t="s">
        <v>24</v>
      </c>
      <c r="L36" s="13" t="s">
        <v>24</v>
      </c>
      <c r="M36" s="13" t="s">
        <v>24</v>
      </c>
      <c r="N36" s="13" t="s">
        <v>24</v>
      </c>
      <c r="O36" s="13" t="s">
        <v>24</v>
      </c>
      <c r="P36" s="13" t="s">
        <v>24</v>
      </c>
      <c r="Q36" s="13" t="s">
        <v>24</v>
      </c>
      <c r="R36" s="10"/>
    </row>
    <row r="37" spans="1:19" ht="15.95" customHeight="1" outlineLevel="1">
      <c r="A37" s="2"/>
      <c r="B37" s="98"/>
      <c r="C37" s="2" t="s">
        <v>35</v>
      </c>
      <c r="D37" s="71"/>
      <c r="E37" s="71"/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 t="s">
        <v>24</v>
      </c>
      <c r="L37" s="72" t="s">
        <v>24</v>
      </c>
      <c r="M37" s="72" t="s">
        <v>24</v>
      </c>
      <c r="N37" s="72" t="s">
        <v>24</v>
      </c>
      <c r="O37" s="72" t="s">
        <v>24</v>
      </c>
      <c r="P37" s="72" t="s">
        <v>24</v>
      </c>
      <c r="Q37" s="72" t="s">
        <v>24</v>
      </c>
      <c r="R37" s="11"/>
    </row>
    <row r="38" spans="1:19" ht="23.25" customHeight="1">
      <c r="A38" s="2" t="s">
        <v>100</v>
      </c>
      <c r="D38" s="73"/>
      <c r="E38" s="73"/>
      <c r="F38" s="13">
        <v>0</v>
      </c>
      <c r="G38" s="13">
        <v>-1397397</v>
      </c>
      <c r="H38" s="13">
        <v>-3508908</v>
      </c>
      <c r="I38" s="13">
        <v>-3914539</v>
      </c>
      <c r="J38" s="13">
        <v>-4369271</v>
      </c>
      <c r="K38" s="13" t="s">
        <v>24</v>
      </c>
      <c r="L38" s="13" t="s">
        <v>24</v>
      </c>
      <c r="M38" s="13" t="s">
        <v>24</v>
      </c>
      <c r="N38" s="13" t="s">
        <v>24</v>
      </c>
      <c r="O38" s="13" t="s">
        <v>24</v>
      </c>
      <c r="P38" s="13" t="s">
        <v>24</v>
      </c>
      <c r="Q38" s="13" t="s">
        <v>24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v>0</v>
      </c>
      <c r="G39" s="13">
        <v>-1397397</v>
      </c>
      <c r="H39" s="13">
        <v>-2111511</v>
      </c>
      <c r="I39" s="13">
        <v>-405631</v>
      </c>
      <c r="J39" s="13">
        <v>-454732</v>
      </c>
      <c r="K39" s="13" t="s">
        <v>24</v>
      </c>
      <c r="L39" s="13" t="s">
        <v>24</v>
      </c>
      <c r="M39" s="13" t="s">
        <v>24</v>
      </c>
      <c r="N39" s="13" t="s">
        <v>24</v>
      </c>
      <c r="O39" s="13" t="s">
        <v>24</v>
      </c>
      <c r="P39" s="13" t="s">
        <v>24</v>
      </c>
      <c r="Q39" s="13" t="s">
        <v>24</v>
      </c>
      <c r="R39" s="11"/>
    </row>
    <row r="40" spans="1:19" ht="24.75" customHeight="1">
      <c r="A40" s="205" t="s">
        <v>103</v>
      </c>
      <c r="B40" s="205"/>
      <c r="C40" s="205"/>
      <c r="D40" s="209">
        <v>4369271</v>
      </c>
      <c r="E40" s="209"/>
      <c r="F40" s="15">
        <v>0</v>
      </c>
      <c r="G40" s="15">
        <v>1397397</v>
      </c>
      <c r="H40" s="15">
        <v>2111511</v>
      </c>
      <c r="I40" s="15">
        <v>405631</v>
      </c>
      <c r="J40" s="15">
        <v>454732</v>
      </c>
      <c r="K40" s="15" t="s">
        <v>24</v>
      </c>
      <c r="L40" s="15" t="s">
        <v>24</v>
      </c>
      <c r="M40" s="15" t="s">
        <v>24</v>
      </c>
      <c r="N40" s="15" t="s">
        <v>24</v>
      </c>
      <c r="O40" s="15" t="s">
        <v>24</v>
      </c>
      <c r="P40" s="15" t="s">
        <v>24</v>
      </c>
      <c r="Q40" s="15" t="s">
        <v>24</v>
      </c>
      <c r="R40" s="10"/>
    </row>
    <row r="41" spans="1:19" ht="26.25" customHeight="1" thickBot="1">
      <c r="A41" s="203" t="s">
        <v>38</v>
      </c>
      <c r="B41" s="203"/>
      <c r="C41" s="203"/>
      <c r="D41" s="75"/>
      <c r="E41" s="75"/>
      <c r="F41" s="17">
        <v>-2357154</v>
      </c>
      <c r="G41" s="17">
        <v>-4465799</v>
      </c>
      <c r="H41" s="17">
        <v>-5169636</v>
      </c>
      <c r="I41" s="17">
        <v>-5304846</v>
      </c>
      <c r="J41" s="17">
        <v>-5456424</v>
      </c>
      <c r="K41" s="17" t="s">
        <v>24</v>
      </c>
      <c r="L41" s="17" t="s">
        <v>24</v>
      </c>
      <c r="M41" s="17" t="s">
        <v>24</v>
      </c>
      <c r="N41" s="17" t="s">
        <v>24</v>
      </c>
      <c r="O41" s="17" t="s">
        <v>24</v>
      </c>
      <c r="P41" s="17" t="s">
        <v>24</v>
      </c>
      <c r="Q41" s="17" t="s">
        <v>24</v>
      </c>
      <c r="R41" s="2" t="s">
        <v>41</v>
      </c>
    </row>
    <row r="42" spans="1:19" ht="13.5" thickTop="1">
      <c r="A42" s="99"/>
    </row>
    <row r="43" spans="1:19">
      <c r="E43" s="100"/>
      <c r="F43" s="101"/>
      <c r="Q43" s="13"/>
      <c r="R43" s="9"/>
    </row>
    <row r="44" spans="1:19" ht="13.15">
      <c r="E44" s="49"/>
      <c r="F44" s="4"/>
      <c r="H44" s="102"/>
      <c r="I44" s="102"/>
      <c r="J44" s="102"/>
      <c r="K44" s="102"/>
      <c r="Q44" s="38"/>
      <c r="R44" s="9"/>
    </row>
    <row r="45" spans="1:19" ht="13.15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0"/>
  <sheetViews>
    <sheetView zoomScaleNormal="100" zoomScaleSheetLayoutView="100" workbookViewId="0">
      <pane xSplit="4" ySplit="5" topLeftCell="E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ht="13.15">
      <c r="A2" s="211" t="s">
        <v>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38.25" customHeight="1">
      <c r="A3" s="4"/>
    </row>
    <row r="4" spans="1:18">
      <c r="A4" s="67" t="s">
        <v>0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8" ht="13.15">
      <c r="A5" s="138" t="s">
        <v>1</v>
      </c>
      <c r="C5" s="4" t="s">
        <v>90</v>
      </c>
      <c r="D5" s="139" t="s">
        <v>9</v>
      </c>
      <c r="E5" s="84">
        <v>43861</v>
      </c>
      <c r="F5" s="84">
        <v>43890</v>
      </c>
      <c r="G5" s="84">
        <v>43921</v>
      </c>
      <c r="H5" s="84">
        <v>43951</v>
      </c>
      <c r="I5" s="84">
        <v>43982</v>
      </c>
      <c r="J5" s="84">
        <v>44012</v>
      </c>
      <c r="K5" s="84">
        <v>44043</v>
      </c>
      <c r="L5" s="84">
        <v>44074</v>
      </c>
      <c r="M5" s="84">
        <v>44104</v>
      </c>
      <c r="N5" s="84">
        <v>44135</v>
      </c>
      <c r="O5" s="84">
        <v>44165</v>
      </c>
      <c r="P5" s="84">
        <v>44196</v>
      </c>
      <c r="Q5" s="140"/>
      <c r="R5" s="84" t="s">
        <v>67</v>
      </c>
    </row>
    <row r="6" spans="1:18" ht="13.15">
      <c r="A6" s="67"/>
      <c r="B6" s="51" t="s">
        <v>12</v>
      </c>
      <c r="C6" s="57"/>
    </row>
    <row r="7" spans="1:18">
      <c r="A7" s="67">
        <v>1</v>
      </c>
      <c r="B7" s="3" t="s">
        <v>102</v>
      </c>
      <c r="C7" s="27"/>
      <c r="D7" s="18">
        <v>10215354</v>
      </c>
      <c r="E7" s="18">
        <v>3386200</v>
      </c>
      <c r="F7" s="18">
        <v>2505205</v>
      </c>
      <c r="G7" s="18">
        <v>663858</v>
      </c>
      <c r="H7" s="18">
        <v>2142585</v>
      </c>
      <c r="I7" s="18">
        <v>1517506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43"/>
      <c r="R7" s="83">
        <v>10215354</v>
      </c>
    </row>
    <row r="8" spans="1:18">
      <c r="A8" s="67">
        <v>2</v>
      </c>
      <c r="B8" s="141" t="s">
        <v>107</v>
      </c>
      <c r="C8" s="142">
        <v>100096</v>
      </c>
      <c r="D8" s="18">
        <v>6997394</v>
      </c>
      <c r="E8" s="143">
        <v>1399478</v>
      </c>
      <c r="F8" s="143">
        <v>1399479</v>
      </c>
      <c r="G8" s="143">
        <v>1399479</v>
      </c>
      <c r="H8" s="143">
        <v>1399479</v>
      </c>
      <c r="I8" s="143">
        <v>1399479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43"/>
      <c r="R8" s="83">
        <v>6997394</v>
      </c>
    </row>
    <row r="9" spans="1:18">
      <c r="A9" s="67">
        <v>3</v>
      </c>
      <c r="B9" s="141" t="s">
        <v>108</v>
      </c>
      <c r="C9" s="142">
        <v>107240</v>
      </c>
      <c r="D9" s="18">
        <v>582327</v>
      </c>
      <c r="E9" s="143">
        <v>128412</v>
      </c>
      <c r="F9" s="143">
        <v>137331</v>
      </c>
      <c r="G9" s="143">
        <v>81844</v>
      </c>
      <c r="H9" s="143">
        <v>100046</v>
      </c>
      <c r="I9" s="143">
        <v>134694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43"/>
      <c r="R9" s="83">
        <v>582327</v>
      </c>
    </row>
    <row r="10" spans="1:18">
      <c r="A10" s="67">
        <v>4</v>
      </c>
      <c r="B10" s="3" t="s">
        <v>111</v>
      </c>
      <c r="C10" s="27">
        <v>100131</v>
      </c>
      <c r="D10" s="18">
        <v>1035000</v>
      </c>
      <c r="E10" s="143">
        <v>207000</v>
      </c>
      <c r="F10" s="143">
        <v>207000</v>
      </c>
      <c r="G10" s="143">
        <v>207000</v>
      </c>
      <c r="H10" s="143">
        <v>207000</v>
      </c>
      <c r="I10" s="143">
        <v>207000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43"/>
      <c r="R10" s="83">
        <v>1035000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v>4061410</v>
      </c>
      <c r="E11" s="144">
        <v>845499</v>
      </c>
      <c r="F11" s="144">
        <v>845499</v>
      </c>
      <c r="G11" s="144">
        <v>845499</v>
      </c>
      <c r="H11" s="144">
        <v>679414</v>
      </c>
      <c r="I11" s="144">
        <v>845499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43"/>
      <c r="R11" s="83">
        <v>4061410</v>
      </c>
    </row>
    <row r="12" spans="1:18" ht="14.25">
      <c r="A12" s="67">
        <v>6</v>
      </c>
      <c r="B12" s="3" t="s">
        <v>110</v>
      </c>
      <c r="C12" s="78" t="s">
        <v>91</v>
      </c>
      <c r="D12" s="18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3">
        <v>0</v>
      </c>
      <c r="N12" s="143">
        <v>0</v>
      </c>
      <c r="O12" s="144">
        <v>0</v>
      </c>
      <c r="P12" s="144">
        <v>0</v>
      </c>
      <c r="Q12" s="43"/>
      <c r="R12" s="83">
        <v>0</v>
      </c>
    </row>
    <row r="13" spans="1:18">
      <c r="A13" s="67">
        <v>7</v>
      </c>
      <c r="B13" s="4" t="s">
        <v>104</v>
      </c>
      <c r="C13" s="78">
        <v>100137</v>
      </c>
      <c r="D13" s="18">
        <v>5497</v>
      </c>
      <c r="E13" s="144">
        <v>969</v>
      </c>
      <c r="F13" s="144">
        <v>1162</v>
      </c>
      <c r="G13" s="144">
        <v>1170</v>
      </c>
      <c r="H13" s="144">
        <v>1075</v>
      </c>
      <c r="I13" s="144">
        <v>1121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43"/>
      <c r="R13" s="83">
        <v>5497</v>
      </c>
    </row>
    <row r="14" spans="1:18">
      <c r="A14" s="67">
        <v>8</v>
      </c>
      <c r="B14" s="4" t="s">
        <v>13</v>
      </c>
      <c r="C14" s="27" t="s">
        <v>148</v>
      </c>
      <c r="D14" s="18">
        <v>727204</v>
      </c>
      <c r="E14" s="144">
        <v>135481</v>
      </c>
      <c r="F14" s="144">
        <v>178168</v>
      </c>
      <c r="G14" s="144">
        <v>136054</v>
      </c>
      <c r="H14" s="144">
        <v>148758</v>
      </c>
      <c r="I14" s="144">
        <v>128743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43"/>
      <c r="R14" s="83">
        <v>727204</v>
      </c>
    </row>
    <row r="15" spans="1:18">
      <c r="A15" s="67">
        <v>9</v>
      </c>
      <c r="B15" s="3" t="s">
        <v>40</v>
      </c>
      <c r="C15" s="27">
        <v>185895</v>
      </c>
      <c r="D15" s="18">
        <v>626389</v>
      </c>
      <c r="E15" s="144">
        <v>160536</v>
      </c>
      <c r="F15" s="144">
        <v>132054</v>
      </c>
      <c r="G15" s="144">
        <v>109083</v>
      </c>
      <c r="H15" s="144">
        <v>75549</v>
      </c>
      <c r="I15" s="144">
        <v>149167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43"/>
      <c r="R15" s="83">
        <v>626389</v>
      </c>
    </row>
    <row r="16" spans="1:18" ht="12.75" customHeight="1">
      <c r="A16" s="67">
        <v>10</v>
      </c>
      <c r="B16" s="4" t="s">
        <v>89</v>
      </c>
      <c r="C16" s="27">
        <v>186298</v>
      </c>
      <c r="D16" s="18">
        <v>1193308</v>
      </c>
      <c r="E16" s="144">
        <v>220402</v>
      </c>
      <c r="F16" s="144">
        <v>348737</v>
      </c>
      <c r="G16" s="144">
        <v>173787</v>
      </c>
      <c r="H16" s="144">
        <v>254261</v>
      </c>
      <c r="I16" s="144">
        <v>196121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43"/>
      <c r="R16" s="83">
        <v>1193308</v>
      </c>
    </row>
    <row r="17" spans="1:20">
      <c r="A17" s="67">
        <v>11</v>
      </c>
      <c r="B17" s="3" t="s">
        <v>117</v>
      </c>
      <c r="C17" s="27">
        <v>223063</v>
      </c>
      <c r="D17" s="18">
        <v>2269811</v>
      </c>
      <c r="E17" s="144">
        <v>539216</v>
      </c>
      <c r="F17" s="144">
        <v>522867</v>
      </c>
      <c r="G17" s="144">
        <v>444785</v>
      </c>
      <c r="H17" s="144">
        <v>423831</v>
      </c>
      <c r="I17" s="144">
        <v>339112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43"/>
      <c r="R17" s="83">
        <v>2269811</v>
      </c>
    </row>
    <row r="18" spans="1:20">
      <c r="A18" s="67">
        <v>12</v>
      </c>
      <c r="B18" s="82" t="s">
        <v>161</v>
      </c>
      <c r="C18" s="27">
        <v>102475</v>
      </c>
      <c r="D18" s="18">
        <v>5886</v>
      </c>
      <c r="E18" s="143">
        <v>-311</v>
      </c>
      <c r="F18" s="143">
        <v>1667</v>
      </c>
      <c r="G18" s="143">
        <v>1579</v>
      </c>
      <c r="H18" s="143">
        <v>1431</v>
      </c>
      <c r="I18" s="143">
        <v>1520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43"/>
      <c r="R18" s="83">
        <v>5886</v>
      </c>
    </row>
    <row r="19" spans="1:20">
      <c r="A19" s="67">
        <v>13</v>
      </c>
      <c r="B19" s="3" t="s">
        <v>105</v>
      </c>
      <c r="C19" s="27" t="s">
        <v>106</v>
      </c>
      <c r="D19" s="18">
        <v>11682294</v>
      </c>
      <c r="E19" s="143">
        <v>2414741</v>
      </c>
      <c r="F19" s="143">
        <v>2327885</v>
      </c>
      <c r="G19" s="143">
        <v>2427120</v>
      </c>
      <c r="H19" s="143">
        <v>2402620</v>
      </c>
      <c r="I19" s="143">
        <v>2109928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43"/>
      <c r="R19" s="83">
        <v>11682294</v>
      </c>
    </row>
    <row r="20" spans="1:20">
      <c r="A20" s="67">
        <v>14</v>
      </c>
      <c r="B20" s="3" t="s">
        <v>116</v>
      </c>
      <c r="C20" s="27">
        <v>181462</v>
      </c>
      <c r="D20" s="18">
        <v>11398607</v>
      </c>
      <c r="E20" s="143">
        <v>3334132</v>
      </c>
      <c r="F20" s="143">
        <v>2160328</v>
      </c>
      <c r="G20" s="143">
        <v>2406190</v>
      </c>
      <c r="H20" s="143">
        <v>1890255</v>
      </c>
      <c r="I20" s="143">
        <v>1607702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43"/>
      <c r="R20" s="83">
        <v>11398607</v>
      </c>
    </row>
    <row r="21" spans="1:20">
      <c r="A21" s="67">
        <v>15</v>
      </c>
      <c r="B21" s="4" t="s">
        <v>28</v>
      </c>
      <c r="C21" s="78"/>
      <c r="D21" s="18">
        <v>1099785</v>
      </c>
      <c r="E21" s="20">
        <v>230471</v>
      </c>
      <c r="F21" s="20">
        <v>284988</v>
      </c>
      <c r="G21" s="20">
        <v>217561</v>
      </c>
      <c r="H21" s="20">
        <v>192205</v>
      </c>
      <c r="I21" s="20">
        <v>174560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/>
      <c r="R21" s="83">
        <v>1099785</v>
      </c>
    </row>
    <row r="22" spans="1:20">
      <c r="A22" s="67">
        <v>16</v>
      </c>
      <c r="B22" s="82" t="s">
        <v>14</v>
      </c>
      <c r="C22" s="145"/>
      <c r="D22" s="18">
        <v>12787</v>
      </c>
      <c r="E22" s="21">
        <v>15496</v>
      </c>
      <c r="F22" s="21">
        <v>9788</v>
      </c>
      <c r="G22" s="21">
        <v>-27807</v>
      </c>
      <c r="H22" s="21">
        <v>28331</v>
      </c>
      <c r="I22" s="21">
        <v>-13021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/>
      <c r="R22" s="83">
        <v>12787</v>
      </c>
    </row>
    <row r="23" spans="1:20" s="25" customFormat="1" ht="13.5" thickBot="1">
      <c r="A23" s="146">
        <v>17</v>
      </c>
      <c r="B23" s="52" t="s">
        <v>80</v>
      </c>
      <c r="C23" s="52"/>
      <c r="D23" s="33">
        <v>51913053</v>
      </c>
      <c r="E23" s="147">
        <v>13017722</v>
      </c>
      <c r="F23" s="147">
        <v>11062158</v>
      </c>
      <c r="G23" s="147">
        <v>9087202</v>
      </c>
      <c r="H23" s="147">
        <v>9946840</v>
      </c>
      <c r="I23" s="147">
        <v>8799131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22"/>
      <c r="R23" s="148">
        <v>51900266</v>
      </c>
    </row>
    <row r="24" spans="1:20" ht="13.15" thickTop="1">
      <c r="A24" s="67"/>
      <c r="E24" s="32" t="s">
        <v>24</v>
      </c>
      <c r="F24" s="149" t="s">
        <v>24</v>
      </c>
      <c r="G24" s="149"/>
      <c r="H24" s="149"/>
      <c r="I24" s="149"/>
      <c r="J24" s="149"/>
      <c r="K24" s="149"/>
      <c r="L24" s="149"/>
      <c r="M24" s="149"/>
      <c r="N24" s="149"/>
      <c r="O24" s="149"/>
      <c r="P24" s="149"/>
    </row>
    <row r="25" spans="1:20">
      <c r="A25" s="67"/>
      <c r="B25" s="3" t="s">
        <v>81</v>
      </c>
      <c r="C25" s="3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T25" s="150"/>
    </row>
    <row r="26" spans="1:20" outlineLevel="1">
      <c r="A26" s="67"/>
      <c r="B26" s="48" t="s">
        <v>12</v>
      </c>
      <c r="C26" s="48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1:20" outlineLevel="1">
      <c r="A27" s="67"/>
      <c r="B27" s="4">
        <v>555000</v>
      </c>
      <c r="D27" s="149">
        <v>47455869</v>
      </c>
      <c r="E27" s="13">
        <v>11300933</v>
      </c>
      <c r="F27" s="13">
        <v>9783421</v>
      </c>
      <c r="G27" s="13">
        <v>9368374</v>
      </c>
      <c r="H27" s="13">
        <v>8891163</v>
      </c>
      <c r="I27" s="13">
        <v>8111978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43"/>
      <c r="R27" s="83">
        <v>47455869</v>
      </c>
    </row>
    <row r="28" spans="1:20" outlineLevel="1">
      <c r="A28" s="67"/>
      <c r="B28" s="4">
        <v>555030</v>
      </c>
      <c r="D28" s="14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49">
        <v>2130488</v>
      </c>
      <c r="E29" s="13">
        <v>1256392</v>
      </c>
      <c r="F29" s="13">
        <v>900700</v>
      </c>
      <c r="G29" s="13">
        <v>-662984</v>
      </c>
      <c r="H29" s="13">
        <v>191488</v>
      </c>
      <c r="I29" s="13">
        <v>444892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3">
        <v>2130488</v>
      </c>
    </row>
    <row r="30" spans="1:20" outlineLevel="1">
      <c r="A30" s="67"/>
      <c r="B30" s="3">
        <v>555312</v>
      </c>
      <c r="C30" s="3" t="s">
        <v>60</v>
      </c>
      <c r="D30" s="149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43"/>
      <c r="R30" s="83">
        <v>0</v>
      </c>
    </row>
    <row r="31" spans="1:20" outlineLevel="1">
      <c r="A31" s="67"/>
      <c r="B31" s="4">
        <v>555313</v>
      </c>
      <c r="C31" s="4" t="s">
        <v>60</v>
      </c>
      <c r="D31" s="149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3">
        <v>0</v>
      </c>
    </row>
    <row r="32" spans="1:20" outlineLevel="1">
      <c r="A32" s="67"/>
      <c r="B32" s="4">
        <v>555380</v>
      </c>
      <c r="C32" s="4" t="s">
        <v>93</v>
      </c>
      <c r="D32" s="149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3">
        <v>0</v>
      </c>
    </row>
    <row r="33" spans="1:18" outlineLevel="1">
      <c r="A33" s="67"/>
      <c r="B33" s="4">
        <v>555550</v>
      </c>
      <c r="C33" s="4" t="s">
        <v>94</v>
      </c>
      <c r="D33" s="149">
        <v>12787</v>
      </c>
      <c r="E33" s="13">
        <v>15496</v>
      </c>
      <c r="F33" s="13">
        <v>9788</v>
      </c>
      <c r="G33" s="13">
        <v>-27807</v>
      </c>
      <c r="H33" s="13">
        <v>28331</v>
      </c>
      <c r="I33" s="13">
        <v>-13021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3">
        <v>12787</v>
      </c>
    </row>
    <row r="34" spans="1:18" outlineLevel="1">
      <c r="A34" s="67"/>
      <c r="B34" s="4">
        <v>555700</v>
      </c>
      <c r="C34" s="4" t="s">
        <v>95</v>
      </c>
      <c r="D34" s="149">
        <v>1251681</v>
      </c>
      <c r="E34" s="13">
        <v>218942</v>
      </c>
      <c r="F34" s="13">
        <v>89780</v>
      </c>
      <c r="G34" s="13">
        <v>199854</v>
      </c>
      <c r="H34" s="13">
        <v>652725</v>
      </c>
      <c r="I34" s="13">
        <v>90380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43"/>
      <c r="R34" s="83">
        <v>1251681</v>
      </c>
    </row>
    <row r="35" spans="1:18" outlineLevel="1">
      <c r="A35" s="67"/>
      <c r="B35" s="4">
        <v>555710</v>
      </c>
      <c r="C35" s="4" t="s">
        <v>96</v>
      </c>
      <c r="D35" s="149">
        <v>1099785</v>
      </c>
      <c r="E35" s="13">
        <v>230471</v>
      </c>
      <c r="F35" s="13">
        <v>284988</v>
      </c>
      <c r="G35" s="13">
        <v>217561</v>
      </c>
      <c r="H35" s="13">
        <v>192205</v>
      </c>
      <c r="I35" s="13">
        <v>174560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43"/>
      <c r="R35" s="83">
        <v>1099785</v>
      </c>
    </row>
    <row r="36" spans="1:18" outlineLevel="1">
      <c r="A36" s="67"/>
      <c r="C36" s="66" t="s">
        <v>164</v>
      </c>
      <c r="D36" s="149">
        <v>-37557</v>
      </c>
      <c r="E36" s="13">
        <v>-4512</v>
      </c>
      <c r="F36" s="13">
        <v>-6519</v>
      </c>
      <c r="G36" s="13">
        <v>-7796</v>
      </c>
      <c r="H36" s="13">
        <v>-9072</v>
      </c>
      <c r="I36" s="13">
        <v>-9658</v>
      </c>
      <c r="J36" s="13"/>
      <c r="K36" s="13"/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51">
        <v>0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88"/>
      <c r="R37" s="83">
        <v>0</v>
      </c>
    </row>
    <row r="38" spans="1:18" s="25" customFormat="1" ht="13.15" outlineLevel="1">
      <c r="A38" s="153"/>
      <c r="B38" s="50"/>
      <c r="C38" s="50"/>
      <c r="D38" s="34">
        <v>51913053</v>
      </c>
      <c r="E38" s="34">
        <v>13017722</v>
      </c>
      <c r="F38" s="34">
        <v>11062158</v>
      </c>
      <c r="G38" s="34">
        <v>9087202</v>
      </c>
      <c r="H38" s="34">
        <v>9946840</v>
      </c>
      <c r="I38" s="34">
        <v>8799131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41"/>
      <c r="R38" s="34">
        <v>51950610</v>
      </c>
    </row>
    <row r="39" spans="1:18" ht="13.15">
      <c r="A39" s="67"/>
      <c r="B39" s="50"/>
      <c r="C39" s="50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18" ht="19.5" customHeight="1">
      <c r="A40" s="67"/>
      <c r="B40" s="51" t="s">
        <v>21</v>
      </c>
      <c r="C40" s="51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18" ht="12.95" customHeight="1">
      <c r="A41" s="67">
        <v>18</v>
      </c>
      <c r="B41" s="4" t="s">
        <v>22</v>
      </c>
      <c r="C41" s="78"/>
      <c r="D41" s="149">
        <v>-29350260</v>
      </c>
      <c r="E41" s="21">
        <v>-6410216</v>
      </c>
      <c r="F41" s="21">
        <v>-5567362</v>
      </c>
      <c r="G41" s="21">
        <v>-5771825</v>
      </c>
      <c r="H41" s="21">
        <v>-6957136</v>
      </c>
      <c r="I41" s="21">
        <v>-4643721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154"/>
      <c r="R41" s="149">
        <v>-29350260</v>
      </c>
    </row>
    <row r="42" spans="1:18">
      <c r="A42" s="67">
        <v>19</v>
      </c>
      <c r="B42" s="4" t="s">
        <v>27</v>
      </c>
      <c r="C42" s="78" t="s">
        <v>97</v>
      </c>
      <c r="D42" s="149">
        <v>-349121</v>
      </c>
      <c r="E42" s="144">
        <v>-114196</v>
      </c>
      <c r="F42" s="144">
        <v>-57978</v>
      </c>
      <c r="G42" s="144">
        <v>-77242</v>
      </c>
      <c r="H42" s="144">
        <v>-67204</v>
      </c>
      <c r="I42" s="144">
        <v>-32501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54"/>
      <c r="R42" s="149">
        <v>-349121</v>
      </c>
    </row>
    <row r="43" spans="1:18">
      <c r="A43" s="67">
        <v>20</v>
      </c>
      <c r="B43" s="3" t="s">
        <v>154</v>
      </c>
      <c r="C43" s="27" t="s">
        <v>138</v>
      </c>
      <c r="D43" s="149">
        <v>-62107</v>
      </c>
      <c r="E43" s="144">
        <v>-12942</v>
      </c>
      <c r="F43" s="144">
        <v>-12179</v>
      </c>
      <c r="G43" s="144">
        <v>-12626</v>
      </c>
      <c r="H43" s="144">
        <v>-12124</v>
      </c>
      <c r="I43" s="144">
        <v>-12236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54"/>
      <c r="R43" s="149">
        <v>-62107</v>
      </c>
    </row>
    <row r="44" spans="1:18">
      <c r="A44" s="67">
        <v>21</v>
      </c>
      <c r="B44" s="4" t="s">
        <v>31</v>
      </c>
      <c r="C44" s="155" t="s">
        <v>137</v>
      </c>
      <c r="D44" s="149">
        <v>-252720</v>
      </c>
      <c r="E44" s="144">
        <v>-57587</v>
      </c>
      <c r="F44" s="144">
        <v>-47591</v>
      </c>
      <c r="G44" s="144">
        <v>-55025</v>
      </c>
      <c r="H44" s="144">
        <v>-52181</v>
      </c>
      <c r="I44" s="144">
        <v>-40336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54"/>
      <c r="R44" s="149">
        <v>-252720</v>
      </c>
    </row>
    <row r="45" spans="1:18">
      <c r="A45" s="67">
        <v>22</v>
      </c>
      <c r="B45" s="4" t="s">
        <v>29</v>
      </c>
      <c r="C45" s="78"/>
      <c r="D45" s="149">
        <v>-7263338</v>
      </c>
      <c r="E45" s="19">
        <v>-1223281</v>
      </c>
      <c r="F45" s="19">
        <v>-1274514</v>
      </c>
      <c r="G45" s="19">
        <v>-1236581</v>
      </c>
      <c r="H45" s="19">
        <v>-1823276</v>
      </c>
      <c r="I45" s="19">
        <v>-1705686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54"/>
      <c r="R45" s="149">
        <v>-7263338</v>
      </c>
    </row>
    <row r="46" spans="1:18" s="25" customFormat="1" ht="24.75" customHeight="1" thickBot="1">
      <c r="A46" s="146">
        <v>23</v>
      </c>
      <c r="B46" s="52" t="s">
        <v>79</v>
      </c>
      <c r="C46" s="52"/>
      <c r="D46" s="33">
        <v>-37277546</v>
      </c>
      <c r="E46" s="147">
        <v>-7818222</v>
      </c>
      <c r="F46" s="147">
        <v>-6959624</v>
      </c>
      <c r="G46" s="147">
        <v>-7153299</v>
      </c>
      <c r="H46" s="147">
        <v>-8911921</v>
      </c>
      <c r="I46" s="147">
        <v>-6434480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56"/>
      <c r="R46" s="148">
        <v>-37277546</v>
      </c>
    </row>
    <row r="47" spans="1:18" ht="13.1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57"/>
    </row>
    <row r="48" spans="1:18" outlineLevel="2">
      <c r="A48" s="67"/>
      <c r="E48" s="149"/>
      <c r="F48" s="14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7"/>
    </row>
    <row r="49" spans="1:18" outlineLevel="2">
      <c r="A49" s="67"/>
      <c r="B49" s="53" t="s">
        <v>21</v>
      </c>
      <c r="C49" s="53"/>
      <c r="E49" s="149"/>
      <c r="F49" s="14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7"/>
    </row>
    <row r="50" spans="1:18" outlineLevel="2">
      <c r="A50" s="67"/>
      <c r="B50" s="4">
        <v>447000</v>
      </c>
      <c r="D50" s="149">
        <v>-16279870</v>
      </c>
      <c r="E50" s="13">
        <v>-3835467</v>
      </c>
      <c r="F50" s="13">
        <v>-2627687</v>
      </c>
      <c r="G50" s="13">
        <v>-3877053</v>
      </c>
      <c r="H50" s="13">
        <v>-4628479</v>
      </c>
      <c r="I50" s="13">
        <v>-1311184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58"/>
      <c r="R50" s="83">
        <v>-16279870</v>
      </c>
    </row>
    <row r="51" spans="1:18" ht="13.15" outlineLevel="2">
      <c r="A51" s="67"/>
      <c r="B51" s="4" t="s">
        <v>187</v>
      </c>
      <c r="C51" s="25" t="s">
        <v>163</v>
      </c>
      <c r="D51" s="149">
        <v>281068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/>
      <c r="K51" s="13"/>
      <c r="L51" s="13"/>
      <c r="M51" s="13"/>
      <c r="N51" s="13"/>
      <c r="O51" s="13"/>
      <c r="P51" s="13"/>
      <c r="Q51" s="158"/>
      <c r="R51" s="83"/>
    </row>
    <row r="52" spans="1:18" outlineLevel="2">
      <c r="A52" s="67"/>
      <c r="B52" s="4">
        <v>447100</v>
      </c>
      <c r="D52" s="149">
        <v>-5635237</v>
      </c>
      <c r="E52" s="13">
        <v>-1028302</v>
      </c>
      <c r="F52" s="13">
        <v>-1145634</v>
      </c>
      <c r="G52" s="13">
        <v>-328879</v>
      </c>
      <c r="H52" s="13">
        <v>-737252</v>
      </c>
      <c r="I52" s="13">
        <v>-2395170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58"/>
      <c r="R52" s="83">
        <v>-5635237</v>
      </c>
    </row>
    <row r="53" spans="1:18" outlineLevel="2">
      <c r="A53" s="67"/>
      <c r="B53" s="4">
        <v>447150</v>
      </c>
      <c r="D53" s="149">
        <v>-5712069</v>
      </c>
      <c r="E53" s="13">
        <v>-1265005</v>
      </c>
      <c r="F53" s="13">
        <v>-1503561</v>
      </c>
      <c r="G53" s="13">
        <v>-1358611</v>
      </c>
      <c r="H53" s="13">
        <v>-884798</v>
      </c>
      <c r="I53" s="13">
        <v>-700094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58"/>
      <c r="R53" s="83">
        <v>-5712069</v>
      </c>
    </row>
    <row r="54" spans="1:18" outlineLevel="2">
      <c r="A54" s="67"/>
      <c r="B54" s="4">
        <v>447700</v>
      </c>
      <c r="D54" s="149">
        <v>-1568315</v>
      </c>
      <c r="E54" s="13">
        <v>-255624</v>
      </c>
      <c r="F54" s="13">
        <v>-167800</v>
      </c>
      <c r="G54" s="13">
        <v>-226050</v>
      </c>
      <c r="H54" s="13">
        <v>-724841</v>
      </c>
      <c r="I54" s="13">
        <v>-194000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58"/>
      <c r="R54" s="83">
        <v>-1568315</v>
      </c>
    </row>
    <row r="55" spans="1:18" outlineLevel="2">
      <c r="A55" s="67"/>
      <c r="B55" s="4">
        <v>447710</v>
      </c>
      <c r="D55" s="149">
        <v>-1099785</v>
      </c>
      <c r="E55" s="13">
        <v>-230471</v>
      </c>
      <c r="F55" s="13">
        <v>-284988</v>
      </c>
      <c r="G55" s="13">
        <v>-217561</v>
      </c>
      <c r="H55" s="13">
        <v>-192205</v>
      </c>
      <c r="I55" s="13">
        <v>-174560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58"/>
      <c r="R55" s="83">
        <v>-1099785</v>
      </c>
    </row>
    <row r="56" spans="1:18" outlineLevel="2">
      <c r="A56" s="67"/>
      <c r="B56" s="4">
        <v>447720</v>
      </c>
      <c r="C56" s="3" t="s">
        <v>149</v>
      </c>
      <c r="D56" s="151">
        <v>-7263338</v>
      </c>
      <c r="E56" s="23">
        <v>-1223281</v>
      </c>
      <c r="F56" s="23">
        <v>-1274514</v>
      </c>
      <c r="G56" s="23">
        <v>-1236581</v>
      </c>
      <c r="H56" s="23">
        <v>-1823276</v>
      </c>
      <c r="I56" s="23">
        <v>-1705686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158"/>
      <c r="R56" s="159">
        <v>-7263338</v>
      </c>
    </row>
    <row r="57" spans="1:18" s="25" customFormat="1" ht="13.15" outlineLevel="2">
      <c r="A57" s="153"/>
      <c r="D57" s="34">
        <v>-37277546</v>
      </c>
      <c r="E57" s="24">
        <v>-7818222</v>
      </c>
      <c r="F57" s="24">
        <v>-6959624</v>
      </c>
      <c r="G57" s="24">
        <v>-7153299</v>
      </c>
      <c r="H57" s="24">
        <v>-8911921</v>
      </c>
      <c r="I57" s="24">
        <v>-6434480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160"/>
      <c r="R57" s="34">
        <v>-37558614</v>
      </c>
    </row>
    <row r="58" spans="1:18" outlineLevel="2">
      <c r="A58" s="67"/>
      <c r="E58" s="149"/>
      <c r="F58" s="14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8"/>
      <c r="R58" s="149"/>
    </row>
    <row r="59" spans="1:18" ht="13.15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8"/>
      <c r="R59" s="149"/>
    </row>
    <row r="60" spans="1:18">
      <c r="A60" s="67">
        <v>24</v>
      </c>
      <c r="B60" s="3" t="s">
        <v>88</v>
      </c>
      <c r="C60" s="3"/>
      <c r="D60" s="149">
        <v>2362969</v>
      </c>
      <c r="E60" s="13">
        <v>669436</v>
      </c>
      <c r="F60" s="13">
        <v>586372</v>
      </c>
      <c r="G60" s="13">
        <v>520044</v>
      </c>
      <c r="H60" s="13">
        <v>588601</v>
      </c>
      <c r="I60" s="13">
        <v>-1484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61"/>
      <c r="R60" s="35">
        <v>2362969</v>
      </c>
    </row>
    <row r="61" spans="1:18">
      <c r="A61" s="67">
        <v>25</v>
      </c>
      <c r="B61" s="3" t="s">
        <v>87</v>
      </c>
      <c r="C61" s="3"/>
      <c r="D61" s="149">
        <v>4128</v>
      </c>
      <c r="E61" s="13">
        <v>466</v>
      </c>
      <c r="F61" s="13">
        <v>2150</v>
      </c>
      <c r="G61" s="13">
        <v>602</v>
      </c>
      <c r="H61" s="13">
        <v>929</v>
      </c>
      <c r="I61" s="13">
        <v>-19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61"/>
      <c r="R61" s="35">
        <v>4128</v>
      </c>
    </row>
    <row r="62" spans="1:18">
      <c r="A62" s="67">
        <v>26</v>
      </c>
      <c r="B62" s="5" t="s">
        <v>47</v>
      </c>
      <c r="C62" s="5"/>
      <c r="D62" s="149">
        <v>10626356</v>
      </c>
      <c r="E62" s="13">
        <v>2514090</v>
      </c>
      <c r="F62" s="13">
        <v>2811018</v>
      </c>
      <c r="G62" s="13">
        <v>2357564</v>
      </c>
      <c r="H62" s="13">
        <v>2203760</v>
      </c>
      <c r="I62" s="13">
        <v>739924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61"/>
      <c r="R62" s="162">
        <v>10626356</v>
      </c>
    </row>
    <row r="63" spans="1:18">
      <c r="A63" s="67">
        <v>27</v>
      </c>
      <c r="B63" s="5" t="s">
        <v>46</v>
      </c>
      <c r="C63" s="5"/>
      <c r="D63" s="149">
        <v>65940</v>
      </c>
      <c r="E63" s="13">
        <v>55086</v>
      </c>
      <c r="F63" s="13">
        <v>0</v>
      </c>
      <c r="G63" s="13">
        <v>0</v>
      </c>
      <c r="H63" s="13">
        <v>10854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61"/>
      <c r="R63" s="162">
        <v>65940</v>
      </c>
    </row>
    <row r="64" spans="1:18" s="25" customFormat="1" ht="27.75" customHeight="1" thickBot="1">
      <c r="A64" s="146">
        <v>28</v>
      </c>
      <c r="B64" s="52" t="s">
        <v>78</v>
      </c>
      <c r="C64" s="52"/>
      <c r="D64" s="33">
        <v>13059393</v>
      </c>
      <c r="E64" s="15">
        <v>3239078</v>
      </c>
      <c r="F64" s="15">
        <v>3399540</v>
      </c>
      <c r="G64" s="15">
        <v>2878210</v>
      </c>
      <c r="H64" s="15">
        <v>2804144</v>
      </c>
      <c r="I64" s="15">
        <v>738421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63"/>
      <c r="R64" s="148">
        <v>13059393</v>
      </c>
    </row>
    <row r="65" spans="1:18" ht="13.1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57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7"/>
    </row>
    <row r="67" spans="1:18">
      <c r="A67" s="67">
        <v>29</v>
      </c>
      <c r="B67" s="4" t="s">
        <v>16</v>
      </c>
      <c r="C67" s="3" t="s">
        <v>113</v>
      </c>
      <c r="D67" s="122">
        <v>194604</v>
      </c>
      <c r="E67" s="164">
        <v>53540</v>
      </c>
      <c r="F67" s="164">
        <v>47910</v>
      </c>
      <c r="G67" s="164">
        <v>43672</v>
      </c>
      <c r="H67" s="164">
        <v>49482</v>
      </c>
      <c r="I67" s="164">
        <v>0</v>
      </c>
      <c r="J67" s="164">
        <v>0</v>
      </c>
      <c r="K67" s="164">
        <v>0</v>
      </c>
      <c r="L67" s="164">
        <v>0</v>
      </c>
      <c r="M67" s="164">
        <v>0</v>
      </c>
      <c r="N67" s="164">
        <v>0</v>
      </c>
      <c r="O67" s="164">
        <v>0</v>
      </c>
      <c r="P67" s="164">
        <v>0</v>
      </c>
      <c r="Q67" s="157"/>
      <c r="R67" s="165">
        <v>194604</v>
      </c>
    </row>
    <row r="68" spans="1:18">
      <c r="A68" s="67">
        <v>30</v>
      </c>
      <c r="B68" s="4" t="s">
        <v>25</v>
      </c>
      <c r="C68" s="3" t="s">
        <v>112</v>
      </c>
      <c r="D68" s="122">
        <v>352950</v>
      </c>
      <c r="E68" s="164">
        <v>94106</v>
      </c>
      <c r="F68" s="164">
        <v>71708</v>
      </c>
      <c r="G68" s="164">
        <v>82836</v>
      </c>
      <c r="H68" s="164">
        <v>78696</v>
      </c>
      <c r="I68" s="164">
        <v>25604</v>
      </c>
      <c r="J68" s="164">
        <v>0</v>
      </c>
      <c r="K68" s="164">
        <v>0</v>
      </c>
      <c r="L68" s="164">
        <v>0</v>
      </c>
      <c r="M68" s="164">
        <v>0</v>
      </c>
      <c r="N68" s="164">
        <v>0</v>
      </c>
      <c r="O68" s="164">
        <v>0</v>
      </c>
      <c r="P68" s="164">
        <v>0</v>
      </c>
      <c r="Q68" s="157"/>
      <c r="R68" s="165">
        <v>352950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7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7"/>
    </row>
    <row r="71" spans="1:18">
      <c r="A71" s="67">
        <v>31</v>
      </c>
      <c r="B71" s="4" t="s">
        <v>16</v>
      </c>
      <c r="D71" s="166" t="s">
        <v>17</v>
      </c>
      <c r="E71" s="167">
        <v>12.5</v>
      </c>
      <c r="F71" s="167">
        <v>12.24</v>
      </c>
      <c r="G71" s="167">
        <v>11.91</v>
      </c>
      <c r="H71" s="167">
        <v>11.9</v>
      </c>
      <c r="I71" s="167" t="s">
        <v>24</v>
      </c>
      <c r="J71" s="167" t="s">
        <v>24</v>
      </c>
      <c r="K71" s="167" t="s">
        <v>24</v>
      </c>
      <c r="L71" s="167" t="s">
        <v>24</v>
      </c>
      <c r="M71" s="167" t="s">
        <v>24</v>
      </c>
      <c r="N71" s="167" t="s">
        <v>24</v>
      </c>
      <c r="O71" s="167" t="s">
        <v>24</v>
      </c>
      <c r="P71" s="167" t="s">
        <v>24</v>
      </c>
      <c r="Q71" s="168"/>
      <c r="R71" s="169">
        <v>12.14</v>
      </c>
    </row>
    <row r="72" spans="1:18">
      <c r="A72" s="67">
        <v>32</v>
      </c>
      <c r="B72" s="4" t="s">
        <v>19</v>
      </c>
      <c r="D72" s="67" t="s">
        <v>18</v>
      </c>
      <c r="E72" s="167">
        <v>26.72</v>
      </c>
      <c r="F72" s="167">
        <v>39.200000000000003</v>
      </c>
      <c r="G72" s="167">
        <v>28.46</v>
      </c>
      <c r="H72" s="167">
        <v>28</v>
      </c>
      <c r="I72" s="167">
        <v>28.9</v>
      </c>
      <c r="J72" s="167" t="s">
        <v>24</v>
      </c>
      <c r="K72" s="167" t="s">
        <v>24</v>
      </c>
      <c r="L72" s="167" t="s">
        <v>24</v>
      </c>
      <c r="M72" s="167" t="s">
        <v>24</v>
      </c>
      <c r="N72" s="167" t="s">
        <v>24</v>
      </c>
      <c r="O72" s="167" t="s">
        <v>24</v>
      </c>
      <c r="P72" s="167" t="s">
        <v>24</v>
      </c>
      <c r="Q72" s="168"/>
      <c r="R72" s="169">
        <v>30.11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57"/>
    </row>
    <row r="74" spans="1:18" ht="13.15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7"/>
    </row>
    <row r="75" spans="1:18">
      <c r="A75" s="67">
        <v>33</v>
      </c>
      <c r="B75" s="4" t="s">
        <v>57</v>
      </c>
      <c r="D75" s="149">
        <v>-1716</v>
      </c>
      <c r="E75" s="13">
        <v>-1839</v>
      </c>
      <c r="F75" s="13">
        <v>35</v>
      </c>
      <c r="G75" s="13">
        <v>-23</v>
      </c>
      <c r="H75" s="13">
        <v>82</v>
      </c>
      <c r="I75" s="13">
        <v>29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70"/>
      <c r="R75" s="171">
        <v>-1716</v>
      </c>
    </row>
    <row r="76" spans="1:18">
      <c r="A76" s="67">
        <v>34</v>
      </c>
      <c r="B76" s="4" t="s">
        <v>50</v>
      </c>
      <c r="D76" s="149">
        <v>221032</v>
      </c>
      <c r="E76" s="13">
        <v>20130</v>
      </c>
      <c r="F76" s="13">
        <v>11475</v>
      </c>
      <c r="G76" s="13">
        <v>80312</v>
      </c>
      <c r="H76" s="13">
        <v>98567</v>
      </c>
      <c r="I76" s="13">
        <v>10548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70"/>
      <c r="R76" s="171">
        <v>221032</v>
      </c>
    </row>
    <row r="77" spans="1:18">
      <c r="A77" s="67">
        <v>35</v>
      </c>
      <c r="B77" s="4" t="s">
        <v>49</v>
      </c>
      <c r="D77" s="149">
        <v>12130</v>
      </c>
      <c r="E77" s="13">
        <v>2625</v>
      </c>
      <c r="F77" s="13">
        <v>3871</v>
      </c>
      <c r="G77" s="13">
        <v>2594</v>
      </c>
      <c r="H77" s="13">
        <v>1268</v>
      </c>
      <c r="I77" s="13">
        <v>1772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70"/>
      <c r="R77" s="171">
        <v>12130</v>
      </c>
    </row>
    <row r="78" spans="1:18">
      <c r="A78" s="67">
        <v>36</v>
      </c>
      <c r="B78" s="4" t="s">
        <v>51</v>
      </c>
      <c r="D78" s="149">
        <v>9335939</v>
      </c>
      <c r="E78" s="13">
        <v>2553876</v>
      </c>
      <c r="F78" s="13">
        <v>2266934</v>
      </c>
      <c r="G78" s="13">
        <v>2517341</v>
      </c>
      <c r="H78" s="13">
        <v>1550090</v>
      </c>
      <c r="I78" s="13">
        <v>447698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70"/>
      <c r="R78" s="171">
        <v>9335939</v>
      </c>
    </row>
    <row r="79" spans="1:18">
      <c r="A79" s="67">
        <v>37</v>
      </c>
      <c r="B79" s="3" t="s">
        <v>58</v>
      </c>
      <c r="C79" s="3"/>
      <c r="D79" s="149">
        <v>9174843</v>
      </c>
      <c r="E79" s="13">
        <v>2326662</v>
      </c>
      <c r="F79" s="13">
        <v>1755204</v>
      </c>
      <c r="G79" s="13">
        <v>2352441</v>
      </c>
      <c r="H79" s="13">
        <v>2028732</v>
      </c>
      <c r="I79" s="13">
        <v>711804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70"/>
      <c r="R79" s="171">
        <v>9174843</v>
      </c>
    </row>
    <row r="80" spans="1:18">
      <c r="A80" s="67">
        <v>38</v>
      </c>
      <c r="B80" s="54" t="s">
        <v>52</v>
      </c>
      <c r="C80" s="54"/>
      <c r="D80" s="149">
        <v>1347027</v>
      </c>
      <c r="E80" s="23">
        <v>24298</v>
      </c>
      <c r="F80" s="23">
        <v>61420</v>
      </c>
      <c r="G80" s="23">
        <v>522576</v>
      </c>
      <c r="H80" s="23">
        <v>693800</v>
      </c>
      <c r="I80" s="23">
        <v>44933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170"/>
      <c r="R80" s="172">
        <v>1347027</v>
      </c>
    </row>
    <row r="81" spans="1:18" s="25" customFormat="1" ht="21.75" customHeight="1">
      <c r="A81" s="146">
        <v>39</v>
      </c>
      <c r="B81" s="52" t="s">
        <v>77</v>
      </c>
      <c r="C81" s="52"/>
      <c r="D81" s="33">
        <v>20089255</v>
      </c>
      <c r="E81" s="15">
        <v>4925752</v>
      </c>
      <c r="F81" s="15">
        <v>4098939</v>
      </c>
      <c r="G81" s="15">
        <v>5475241</v>
      </c>
      <c r="H81" s="15">
        <v>4372539</v>
      </c>
      <c r="I81" s="15">
        <v>1216784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73"/>
      <c r="R81" s="174">
        <v>20089255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0"/>
      <c r="R82" s="175"/>
    </row>
    <row r="83" spans="1:18" ht="21" customHeight="1">
      <c r="A83" s="146">
        <v>40</v>
      </c>
      <c r="B83" s="55" t="s">
        <v>32</v>
      </c>
      <c r="C83" s="55"/>
      <c r="D83" s="176">
        <v>47784155</v>
      </c>
      <c r="E83" s="15">
        <v>13364330</v>
      </c>
      <c r="F83" s="15">
        <v>11601013</v>
      </c>
      <c r="G83" s="15">
        <v>10287354</v>
      </c>
      <c r="H83" s="15">
        <v>8211602</v>
      </c>
      <c r="I83" s="15">
        <v>4319856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77"/>
      <c r="R83" s="178">
        <v>122326460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57"/>
    </row>
    <row r="85" spans="1:18" outlineLevel="1">
      <c r="B85" s="56" t="s">
        <v>24</v>
      </c>
      <c r="C85" s="56"/>
      <c r="E85" s="179">
        <v>202001</v>
      </c>
      <c r="F85" s="179">
        <v>202002</v>
      </c>
      <c r="G85" s="179">
        <v>202003</v>
      </c>
      <c r="H85" s="179">
        <v>202004</v>
      </c>
      <c r="I85" s="179">
        <v>202005</v>
      </c>
      <c r="J85" s="179">
        <v>202006</v>
      </c>
      <c r="K85" s="179">
        <v>202007</v>
      </c>
      <c r="L85" s="179">
        <v>202008</v>
      </c>
      <c r="M85" s="179">
        <v>202009</v>
      </c>
      <c r="N85" s="179">
        <v>202010</v>
      </c>
      <c r="O85" s="179">
        <v>202011</v>
      </c>
      <c r="P85" s="179">
        <v>202012</v>
      </c>
      <c r="Q85" s="157"/>
    </row>
    <row r="86" spans="1:18" ht="13.15">
      <c r="B86" s="57" t="s">
        <v>84</v>
      </c>
      <c r="C86" s="57"/>
      <c r="D86" s="180"/>
      <c r="E86" s="154"/>
      <c r="F86" s="20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57"/>
    </row>
    <row r="87" spans="1:18">
      <c r="A87" s="67">
        <v>41</v>
      </c>
      <c r="B87" s="56" t="s">
        <v>43</v>
      </c>
      <c r="C87" s="56"/>
      <c r="D87" s="43">
        <v>-4191952</v>
      </c>
      <c r="E87" s="13">
        <v>-675313</v>
      </c>
      <c r="F87" s="13">
        <v>-919841</v>
      </c>
      <c r="G87" s="13">
        <v>-748908</v>
      </c>
      <c r="H87" s="13">
        <v>-697529</v>
      </c>
      <c r="I87" s="13">
        <v>-1150361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70"/>
      <c r="R87" s="171">
        <v>-4191952</v>
      </c>
    </row>
    <row r="88" spans="1:18">
      <c r="A88" s="67">
        <v>45</v>
      </c>
      <c r="B88" s="56" t="s">
        <v>118</v>
      </c>
      <c r="C88" s="56"/>
      <c r="D88" s="43">
        <v>-385000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70"/>
      <c r="R88" s="171">
        <v>-385000</v>
      </c>
    </row>
    <row r="89" spans="1:18">
      <c r="A89" s="67">
        <v>46</v>
      </c>
      <c r="B89" s="56" t="s">
        <v>153</v>
      </c>
      <c r="C89" s="56"/>
      <c r="D89" s="43">
        <v>-119981</v>
      </c>
      <c r="E89" s="13">
        <v>0</v>
      </c>
      <c r="F89" s="13">
        <v>0</v>
      </c>
      <c r="G89" s="13">
        <v>0</v>
      </c>
      <c r="H89" s="13">
        <v>-8563</v>
      </c>
      <c r="I89" s="13">
        <v>-111418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/>
      <c r="R89" s="171">
        <v>-119981</v>
      </c>
    </row>
    <row r="90" spans="1:18">
      <c r="A90" s="67">
        <v>47</v>
      </c>
      <c r="B90" s="56" t="s">
        <v>165</v>
      </c>
      <c r="C90" s="56"/>
      <c r="D90" s="43">
        <v>-518455</v>
      </c>
      <c r="E90" s="13">
        <v>-105538</v>
      </c>
      <c r="F90" s="13">
        <v>-104338</v>
      </c>
      <c r="G90" s="13">
        <v>-102857</v>
      </c>
      <c r="H90" s="13">
        <v>-103784</v>
      </c>
      <c r="I90" s="13">
        <v>-101938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/>
      <c r="R90" s="171"/>
    </row>
    <row r="91" spans="1:18">
      <c r="A91" s="67">
        <v>48</v>
      </c>
      <c r="B91" s="56" t="s">
        <v>152</v>
      </c>
      <c r="C91" s="56"/>
      <c r="D91" s="43">
        <v>-1102182</v>
      </c>
      <c r="E91" s="13">
        <v>-230471</v>
      </c>
      <c r="F91" s="13">
        <v>-287385</v>
      </c>
      <c r="G91" s="13">
        <v>-217561</v>
      </c>
      <c r="H91" s="13">
        <v>-192205</v>
      </c>
      <c r="I91" s="13">
        <v>-174560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70"/>
      <c r="R91" s="171">
        <v>-1102182</v>
      </c>
    </row>
    <row r="92" spans="1:18">
      <c r="A92" s="67">
        <v>49</v>
      </c>
      <c r="B92" s="3" t="s">
        <v>120</v>
      </c>
      <c r="C92" s="3"/>
      <c r="D92" s="35">
        <v>-28890</v>
      </c>
      <c r="E92" s="182">
        <v>-5778</v>
      </c>
      <c r="F92" s="182">
        <v>-5778</v>
      </c>
      <c r="G92" s="182">
        <v>-5778</v>
      </c>
      <c r="H92" s="182">
        <v>-5778</v>
      </c>
      <c r="I92" s="182">
        <v>-5778</v>
      </c>
      <c r="J92" s="182">
        <v>0</v>
      </c>
      <c r="K92" s="182">
        <v>0</v>
      </c>
      <c r="L92" s="182">
        <v>0</v>
      </c>
      <c r="M92" s="182">
        <v>0</v>
      </c>
      <c r="N92" s="182">
        <v>0</v>
      </c>
      <c r="O92" s="182">
        <v>0</v>
      </c>
      <c r="P92" s="182">
        <v>0</v>
      </c>
      <c r="Q92" s="170"/>
      <c r="R92" s="171">
        <v>-28890</v>
      </c>
    </row>
    <row r="93" spans="1:18">
      <c r="A93" s="67">
        <v>50</v>
      </c>
      <c r="B93" s="76" t="s">
        <v>155</v>
      </c>
      <c r="C93" s="56"/>
      <c r="D93" s="43">
        <v>-47180</v>
      </c>
      <c r="E93" s="13">
        <v>-9378</v>
      </c>
      <c r="F93" s="13">
        <v>-9378</v>
      </c>
      <c r="G93" s="13">
        <v>-9378</v>
      </c>
      <c r="H93" s="13">
        <v>-9523</v>
      </c>
      <c r="I93" s="13">
        <v>-9523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83"/>
      <c r="R93" s="171">
        <v>-47180</v>
      </c>
    </row>
    <row r="94" spans="1:18">
      <c r="A94" s="67">
        <v>51</v>
      </c>
      <c r="B94" s="58" t="s">
        <v>121</v>
      </c>
      <c r="C94" s="58" t="s">
        <v>98</v>
      </c>
      <c r="D94" s="43">
        <v>-699865</v>
      </c>
      <c r="E94" s="23">
        <v>-139973</v>
      </c>
      <c r="F94" s="23">
        <v>-139973</v>
      </c>
      <c r="G94" s="23">
        <v>-139973</v>
      </c>
      <c r="H94" s="23">
        <v>-139973</v>
      </c>
      <c r="I94" s="23">
        <v>-139973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170"/>
      <c r="R94" s="172">
        <v>-699865</v>
      </c>
    </row>
    <row r="95" spans="1:18" s="25" customFormat="1" ht="20.25" customHeight="1">
      <c r="A95" s="146">
        <v>52</v>
      </c>
      <c r="B95" s="59" t="s">
        <v>83</v>
      </c>
      <c r="C95" s="59"/>
      <c r="D95" s="33">
        <v>-7093505</v>
      </c>
      <c r="E95" s="33">
        <v>-1243451</v>
      </c>
      <c r="F95" s="33">
        <v>-1543693</v>
      </c>
      <c r="G95" s="33">
        <v>-1301455</v>
      </c>
      <c r="H95" s="33">
        <v>-1234355</v>
      </c>
      <c r="I95" s="33">
        <v>-1770551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173"/>
      <c r="R95" s="174">
        <v>-7093505</v>
      </c>
    </row>
    <row r="96" spans="1:18">
      <c r="A96" s="67"/>
      <c r="D96" s="5"/>
      <c r="E96" s="43"/>
      <c r="F96" s="14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0"/>
      <c r="R96" s="171"/>
    </row>
    <row r="97" spans="1:18" ht="13.15">
      <c r="A97" s="67"/>
      <c r="B97" s="51" t="s">
        <v>85</v>
      </c>
      <c r="C97" s="51"/>
      <c r="D97" s="5"/>
      <c r="E97" s="43"/>
      <c r="F97" s="14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0"/>
      <c r="R97" s="171"/>
    </row>
    <row r="98" spans="1:18">
      <c r="A98" s="67">
        <v>53</v>
      </c>
      <c r="B98" s="3" t="s">
        <v>44</v>
      </c>
      <c r="C98" s="3"/>
      <c r="D98" s="43">
        <v>6848862</v>
      </c>
      <c r="E98" s="13">
        <v>1397531</v>
      </c>
      <c r="F98" s="31">
        <v>1371808</v>
      </c>
      <c r="G98" s="31">
        <v>1397309</v>
      </c>
      <c r="H98" s="31">
        <v>1358060</v>
      </c>
      <c r="I98" s="31">
        <v>1324154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170"/>
      <c r="R98" s="171">
        <v>6848862</v>
      </c>
    </row>
    <row r="99" spans="1:18">
      <c r="A99" s="67">
        <v>54</v>
      </c>
      <c r="B99" s="3" t="s">
        <v>59</v>
      </c>
      <c r="C99" s="3" t="s">
        <v>60</v>
      </c>
      <c r="D99" s="43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170"/>
      <c r="R99" s="171">
        <v>0</v>
      </c>
    </row>
    <row r="100" spans="1:18">
      <c r="A100" s="68">
        <v>55</v>
      </c>
      <c r="B100" s="60" t="s">
        <v>45</v>
      </c>
      <c r="C100" s="60"/>
      <c r="D100" s="43">
        <v>22680</v>
      </c>
      <c r="E100" s="23">
        <v>4536</v>
      </c>
      <c r="F100" s="23">
        <v>4536</v>
      </c>
      <c r="G100" s="23">
        <v>4536</v>
      </c>
      <c r="H100" s="23">
        <v>4536</v>
      </c>
      <c r="I100" s="23">
        <v>4536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170"/>
      <c r="R100" s="172">
        <v>22680</v>
      </c>
    </row>
    <row r="101" spans="1:18" s="25" customFormat="1" ht="20.25" customHeight="1">
      <c r="A101" s="146">
        <v>56</v>
      </c>
      <c r="B101" s="59" t="s">
        <v>82</v>
      </c>
      <c r="C101" s="59"/>
      <c r="D101" s="33">
        <v>6871542</v>
      </c>
      <c r="E101" s="15">
        <v>1402067</v>
      </c>
      <c r="F101" s="15">
        <v>1376344</v>
      </c>
      <c r="G101" s="15">
        <v>1401845</v>
      </c>
      <c r="H101" s="15">
        <v>1362596</v>
      </c>
      <c r="I101" s="15">
        <v>1328690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73"/>
      <c r="R101" s="174">
        <v>6871542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0"/>
      <c r="R102" s="171"/>
    </row>
    <row r="103" spans="1:18" ht="13.15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0"/>
      <c r="R103" s="171"/>
    </row>
    <row r="104" spans="1:18">
      <c r="A104" s="67">
        <v>57</v>
      </c>
      <c r="B104" s="3" t="s">
        <v>147</v>
      </c>
      <c r="D104" s="149">
        <v>132563</v>
      </c>
      <c r="E104" s="20">
        <v>21723</v>
      </c>
      <c r="F104" s="20">
        <v>20506</v>
      </c>
      <c r="G104" s="20">
        <v>29019</v>
      </c>
      <c r="H104" s="20">
        <v>34482</v>
      </c>
      <c r="I104" s="20">
        <v>26833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170"/>
      <c r="R104" s="171"/>
    </row>
    <row r="105" spans="1:18">
      <c r="A105" s="67">
        <v>58</v>
      </c>
      <c r="B105" s="66" t="s">
        <v>146</v>
      </c>
      <c r="D105" s="149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170"/>
      <c r="R105" s="171"/>
    </row>
    <row r="106" spans="1:18">
      <c r="A106" s="67">
        <v>59</v>
      </c>
      <c r="B106" s="66" t="s">
        <v>157</v>
      </c>
      <c r="C106" s="4" t="s">
        <v>158</v>
      </c>
      <c r="D106" s="149">
        <v>60021</v>
      </c>
      <c r="E106" s="20">
        <v>12599</v>
      </c>
      <c r="F106" s="20">
        <v>11796</v>
      </c>
      <c r="G106" s="20">
        <v>12353</v>
      </c>
      <c r="H106" s="20">
        <v>11201</v>
      </c>
      <c r="I106" s="20">
        <v>12072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70"/>
      <c r="R106" s="171"/>
    </row>
    <row r="107" spans="1:18">
      <c r="A107" s="67">
        <v>60</v>
      </c>
      <c r="B107" s="66" t="s">
        <v>159</v>
      </c>
      <c r="C107" s="4" t="s">
        <v>160</v>
      </c>
      <c r="D107" s="149">
        <v>22713</v>
      </c>
      <c r="E107" s="20">
        <v>4220</v>
      </c>
      <c r="F107" s="20">
        <v>4121</v>
      </c>
      <c r="G107" s="20">
        <v>4133</v>
      </c>
      <c r="H107" s="20">
        <v>4386</v>
      </c>
      <c r="I107" s="20">
        <v>5853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70"/>
      <c r="R107" s="171"/>
    </row>
    <row r="108" spans="1:18" s="25" customFormat="1" ht="20.25" customHeight="1">
      <c r="A108" s="67">
        <v>61</v>
      </c>
      <c r="B108" s="59" t="s">
        <v>145</v>
      </c>
      <c r="C108" s="59"/>
      <c r="D108" s="33">
        <v>215297</v>
      </c>
      <c r="E108" s="33">
        <v>38542</v>
      </c>
      <c r="F108" s="33">
        <v>36423</v>
      </c>
      <c r="G108" s="33">
        <v>45505</v>
      </c>
      <c r="H108" s="33">
        <v>50069</v>
      </c>
      <c r="I108" s="33">
        <v>44758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173"/>
      <c r="R108" s="174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0"/>
      <c r="R109" s="171"/>
    </row>
    <row r="110" spans="1:18" ht="13.15">
      <c r="A110" s="67"/>
      <c r="B110" s="7" t="s">
        <v>175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0"/>
      <c r="R110" s="171"/>
    </row>
    <row r="111" spans="1:18">
      <c r="A111" s="67">
        <v>62</v>
      </c>
      <c r="B111" s="4" t="s">
        <v>63</v>
      </c>
      <c r="D111" s="149">
        <v>-3931387</v>
      </c>
      <c r="E111" s="18">
        <v>-2368594</v>
      </c>
      <c r="F111" s="18">
        <v>-671118</v>
      </c>
      <c r="G111" s="18">
        <v>-25598</v>
      </c>
      <c r="H111" s="18">
        <v>-188223</v>
      </c>
      <c r="I111" s="18">
        <v>-677854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70"/>
      <c r="R111" s="171">
        <v>-3931387</v>
      </c>
    </row>
    <row r="112" spans="1:18">
      <c r="A112" s="67">
        <v>63</v>
      </c>
      <c r="B112" s="4" t="s">
        <v>53</v>
      </c>
      <c r="D112" s="149">
        <v>-4576617</v>
      </c>
      <c r="E112" s="18">
        <v>421057</v>
      </c>
      <c r="F112" s="18">
        <v>-976644</v>
      </c>
      <c r="G112" s="18">
        <v>-3228749</v>
      </c>
      <c r="H112" s="18">
        <v>-1490149</v>
      </c>
      <c r="I112" s="18">
        <v>697868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70"/>
      <c r="R112" s="171">
        <v>-4576617</v>
      </c>
    </row>
    <row r="113" spans="1:18">
      <c r="A113" s="67">
        <v>64</v>
      </c>
      <c r="B113" s="4" t="s">
        <v>54</v>
      </c>
      <c r="D113" s="149">
        <v>821636</v>
      </c>
      <c r="E113" s="18">
        <v>11952</v>
      </c>
      <c r="F113" s="18">
        <v>8400</v>
      </c>
      <c r="G113" s="18">
        <v>148028</v>
      </c>
      <c r="H113" s="18">
        <v>176080</v>
      </c>
      <c r="I113" s="18">
        <v>477176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70"/>
      <c r="R113" s="171">
        <v>821636</v>
      </c>
    </row>
    <row r="114" spans="1:18">
      <c r="A114" s="67">
        <v>65</v>
      </c>
      <c r="B114" s="3" t="s">
        <v>70</v>
      </c>
      <c r="C114" s="3"/>
      <c r="D114" s="149">
        <v>-821636</v>
      </c>
      <c r="E114" s="18">
        <v>-11952</v>
      </c>
      <c r="F114" s="18">
        <v>-8400</v>
      </c>
      <c r="G114" s="18">
        <v>-148028</v>
      </c>
      <c r="H114" s="18">
        <v>-176080</v>
      </c>
      <c r="I114" s="18">
        <v>-477176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70"/>
      <c r="R114" s="171">
        <v>-821636</v>
      </c>
    </row>
    <row r="115" spans="1:18">
      <c r="A115" s="67">
        <v>66</v>
      </c>
      <c r="B115" s="4" t="s">
        <v>65</v>
      </c>
      <c r="D115" s="149">
        <v>21163877</v>
      </c>
      <c r="E115" s="18">
        <v>4115776</v>
      </c>
      <c r="F115" s="18">
        <v>3319418</v>
      </c>
      <c r="G115" s="18">
        <v>5391617</v>
      </c>
      <c r="H115" s="18">
        <v>4419630</v>
      </c>
      <c r="I115" s="18">
        <v>3917436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70"/>
      <c r="R115" s="171">
        <v>21163877</v>
      </c>
    </row>
    <row r="116" spans="1:18">
      <c r="A116" s="67">
        <v>67</v>
      </c>
      <c r="B116" s="3" t="s">
        <v>68</v>
      </c>
      <c r="C116" s="3"/>
      <c r="D116" s="149">
        <v>3940486</v>
      </c>
      <c r="E116" s="18">
        <v>1882010</v>
      </c>
      <c r="F116" s="18">
        <v>342468</v>
      </c>
      <c r="G116" s="18">
        <v>266445</v>
      </c>
      <c r="H116" s="18">
        <v>574200</v>
      </c>
      <c r="I116" s="18">
        <v>875363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70"/>
      <c r="R116" s="171">
        <v>3940486</v>
      </c>
    </row>
    <row r="117" spans="1:18">
      <c r="A117" s="67">
        <v>68</v>
      </c>
      <c r="B117" s="4" t="s">
        <v>55</v>
      </c>
      <c r="D117" s="149">
        <v>-3779949</v>
      </c>
      <c r="E117" s="18">
        <v>-1280600</v>
      </c>
      <c r="F117" s="18">
        <v>-83595</v>
      </c>
      <c r="G117" s="18">
        <v>-18180</v>
      </c>
      <c r="H117" s="18">
        <v>-107775</v>
      </c>
      <c r="I117" s="18">
        <v>-2289799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70"/>
      <c r="R117" s="171">
        <v>-3779949</v>
      </c>
    </row>
    <row r="118" spans="1:18">
      <c r="A118" s="67">
        <v>69</v>
      </c>
      <c r="B118" s="4" t="s">
        <v>162</v>
      </c>
      <c r="D118" s="149">
        <v>-81626</v>
      </c>
      <c r="E118" s="18">
        <v>-25507</v>
      </c>
      <c r="F118" s="18">
        <v>-22738</v>
      </c>
      <c r="G118" s="18">
        <v>-16974</v>
      </c>
      <c r="H118" s="18">
        <v>-7021</v>
      </c>
      <c r="I118" s="18">
        <v>-9386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70"/>
      <c r="R118" s="171"/>
    </row>
    <row r="119" spans="1:18">
      <c r="A119" s="67">
        <v>70</v>
      </c>
      <c r="B119" s="4" t="s">
        <v>177</v>
      </c>
      <c r="D119" s="149">
        <v>-345088</v>
      </c>
      <c r="E119" s="18">
        <v>-141375</v>
      </c>
      <c r="F119" s="18">
        <v>-21125</v>
      </c>
      <c r="G119" s="18">
        <v>0</v>
      </c>
      <c r="H119" s="18">
        <v>-89920</v>
      </c>
      <c r="I119" s="18">
        <v>-92668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70"/>
      <c r="R119" s="171"/>
    </row>
    <row r="120" spans="1:18">
      <c r="A120" s="67">
        <v>71</v>
      </c>
      <c r="B120" s="4" t="s">
        <v>66</v>
      </c>
      <c r="D120" s="149">
        <v>-11434975</v>
      </c>
      <c r="E120" s="18">
        <v>-2112693</v>
      </c>
      <c r="F120" s="18">
        <v>-1793764</v>
      </c>
      <c r="G120" s="18">
        <v>-2219955</v>
      </c>
      <c r="H120" s="18">
        <v>-2874242</v>
      </c>
      <c r="I120" s="18">
        <v>-2434321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70"/>
      <c r="R120" s="171">
        <v>-11434975</v>
      </c>
    </row>
    <row r="121" spans="1:18">
      <c r="A121" s="67">
        <v>72</v>
      </c>
      <c r="B121" s="3" t="s">
        <v>69</v>
      </c>
      <c r="C121" s="3"/>
      <c r="D121" s="149">
        <v>555675</v>
      </c>
      <c r="E121" s="14">
        <v>32000</v>
      </c>
      <c r="F121" s="14">
        <v>8300</v>
      </c>
      <c r="G121" s="14">
        <v>0</v>
      </c>
      <c r="H121" s="14">
        <v>0</v>
      </c>
      <c r="I121" s="14">
        <v>515375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70"/>
      <c r="R121" s="175">
        <v>555675</v>
      </c>
    </row>
    <row r="122" spans="1:18">
      <c r="A122" s="67">
        <v>73</v>
      </c>
      <c r="B122" s="54" t="s">
        <v>56</v>
      </c>
      <c r="C122" s="54"/>
      <c r="D122" s="149">
        <v>-555675</v>
      </c>
      <c r="E122" s="30">
        <v>-32000</v>
      </c>
      <c r="F122" s="30">
        <v>-8300</v>
      </c>
      <c r="G122" s="30">
        <v>0</v>
      </c>
      <c r="H122" s="30">
        <v>0</v>
      </c>
      <c r="I122" s="30">
        <v>-515375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170"/>
      <c r="R122" s="172">
        <v>-555675</v>
      </c>
    </row>
    <row r="123" spans="1:18" ht="22.5" customHeight="1">
      <c r="A123" s="184">
        <v>74</v>
      </c>
      <c r="B123" s="59" t="s">
        <v>176</v>
      </c>
      <c r="C123" s="59"/>
      <c r="D123" s="33">
        <v>954721</v>
      </c>
      <c r="E123" s="16">
        <v>490074</v>
      </c>
      <c r="F123" s="16">
        <v>92902</v>
      </c>
      <c r="G123" s="16">
        <v>148606</v>
      </c>
      <c r="H123" s="16">
        <v>236500</v>
      </c>
      <c r="I123" s="16">
        <v>-13361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70"/>
      <c r="R123" s="185">
        <v>1381435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0"/>
      <c r="R124" s="171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0"/>
      <c r="R125" s="171"/>
    </row>
    <row r="126" spans="1:18">
      <c r="A126" s="67">
        <v>75</v>
      </c>
      <c r="B126" s="61" t="s">
        <v>114</v>
      </c>
      <c r="C126" s="61"/>
      <c r="D126" s="80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70"/>
      <c r="R126" s="175">
        <v>0</v>
      </c>
    </row>
    <row r="127" spans="1:18" ht="18.75" customHeight="1">
      <c r="A127" s="184">
        <v>76</v>
      </c>
      <c r="B127" s="59" t="s">
        <v>119</v>
      </c>
      <c r="C127" s="59"/>
      <c r="D127" s="47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 t="s">
        <v>24</v>
      </c>
      <c r="K127" s="15" t="s">
        <v>24</v>
      </c>
      <c r="L127" s="15" t="s">
        <v>24</v>
      </c>
      <c r="M127" s="15" t="s">
        <v>24</v>
      </c>
      <c r="N127" s="15" t="s">
        <v>24</v>
      </c>
      <c r="O127" s="15" t="s">
        <v>24</v>
      </c>
      <c r="P127" s="15" t="s">
        <v>24</v>
      </c>
      <c r="Q127" s="170"/>
      <c r="R127" s="171"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0"/>
      <c r="R128" s="171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0"/>
      <c r="R129" s="171"/>
    </row>
    <row r="130" spans="1:19">
      <c r="A130" s="67">
        <v>77</v>
      </c>
      <c r="B130" s="56" t="s">
        <v>64</v>
      </c>
      <c r="C130" s="56"/>
      <c r="D130" s="39">
        <v>0</v>
      </c>
      <c r="E130" s="186">
        <v>0</v>
      </c>
      <c r="F130" s="186">
        <v>0</v>
      </c>
      <c r="G130" s="186">
        <v>0</v>
      </c>
      <c r="H130" s="186">
        <v>0</v>
      </c>
      <c r="I130" s="186">
        <v>0</v>
      </c>
      <c r="J130" s="186">
        <v>0</v>
      </c>
      <c r="K130" s="186">
        <v>0</v>
      </c>
      <c r="L130" s="186">
        <v>0</v>
      </c>
      <c r="M130" s="186">
        <v>0</v>
      </c>
      <c r="N130" s="186">
        <v>0</v>
      </c>
      <c r="O130" s="186">
        <v>0</v>
      </c>
      <c r="P130" s="186">
        <v>0</v>
      </c>
      <c r="Q130" s="170"/>
      <c r="R130" s="171">
        <v>0</v>
      </c>
      <c r="S130" s="37" t="s">
        <v>24</v>
      </c>
    </row>
    <row r="131" spans="1:19">
      <c r="A131" s="68">
        <v>78</v>
      </c>
      <c r="B131" s="62" t="s">
        <v>75</v>
      </c>
      <c r="C131" s="62"/>
      <c r="D131" s="47">
        <v>130</v>
      </c>
      <c r="E131" s="23">
        <v>6</v>
      </c>
      <c r="F131" s="23">
        <v>23</v>
      </c>
      <c r="G131" s="23">
        <v>38</v>
      </c>
      <c r="H131" s="23">
        <v>39</v>
      </c>
      <c r="I131" s="23">
        <v>24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70"/>
      <c r="R131" s="172">
        <v>130</v>
      </c>
    </row>
    <row r="132" spans="1:19" ht="17.25" customHeight="1">
      <c r="A132" s="67">
        <v>79</v>
      </c>
      <c r="B132" s="63" t="s">
        <v>76</v>
      </c>
      <c r="C132" s="63"/>
      <c r="D132" s="24">
        <v>130</v>
      </c>
      <c r="E132" s="24">
        <v>6</v>
      </c>
      <c r="F132" s="24">
        <v>23</v>
      </c>
      <c r="G132" s="24">
        <v>38</v>
      </c>
      <c r="H132" s="24">
        <v>39</v>
      </c>
      <c r="I132" s="24">
        <v>24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170"/>
      <c r="R132" s="171">
        <v>130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0"/>
      <c r="R133" s="171"/>
    </row>
    <row r="134" spans="1:19">
      <c r="A134" s="67">
        <v>80</v>
      </c>
      <c r="B134" s="56" t="s">
        <v>141</v>
      </c>
      <c r="C134" s="56"/>
      <c r="D134" s="39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170"/>
      <c r="R134" s="171">
        <v>0</v>
      </c>
      <c r="S134" s="37" t="s">
        <v>24</v>
      </c>
    </row>
    <row r="135" spans="1:19">
      <c r="A135" s="67">
        <v>81</v>
      </c>
      <c r="B135" s="56" t="s">
        <v>142</v>
      </c>
      <c r="C135" s="56"/>
      <c r="D135" s="39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70"/>
      <c r="R135" s="171"/>
      <c r="S135" s="37"/>
    </row>
    <row r="136" spans="1:19">
      <c r="A136" s="68">
        <v>82</v>
      </c>
      <c r="B136" s="58" t="s">
        <v>143</v>
      </c>
      <c r="C136" s="62"/>
      <c r="D136" s="47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170"/>
      <c r="R136" s="172">
        <v>0</v>
      </c>
    </row>
    <row r="137" spans="1:19" ht="17.25" customHeight="1">
      <c r="A137" s="67">
        <v>83</v>
      </c>
      <c r="B137" s="63" t="s">
        <v>140</v>
      </c>
      <c r="C137" s="63"/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</row>
    <row r="138" spans="1:19" ht="7.5" customHeight="1">
      <c r="A138" s="67"/>
      <c r="B138" s="64"/>
      <c r="C138" s="64"/>
      <c r="D138" s="187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0"/>
      <c r="R138" s="171"/>
    </row>
    <row r="139" spans="1:19" ht="23.25" customHeight="1">
      <c r="A139" s="146">
        <v>84</v>
      </c>
      <c r="B139" s="52" t="s">
        <v>61</v>
      </c>
      <c r="C139" s="52"/>
      <c r="D139" s="33">
        <v>954851</v>
      </c>
      <c r="E139" s="15">
        <v>490080</v>
      </c>
      <c r="F139" s="15">
        <v>92925</v>
      </c>
      <c r="G139" s="15">
        <v>148644</v>
      </c>
      <c r="H139" s="15">
        <v>236539</v>
      </c>
      <c r="I139" s="15">
        <v>-13337</v>
      </c>
      <c r="J139" s="15" t="s">
        <v>24</v>
      </c>
      <c r="K139" s="15" t="s">
        <v>24</v>
      </c>
      <c r="L139" s="15" t="s">
        <v>24</v>
      </c>
      <c r="M139" s="15" t="s">
        <v>24</v>
      </c>
      <c r="N139" s="15" t="s">
        <v>24</v>
      </c>
      <c r="O139" s="15" t="s">
        <v>24</v>
      </c>
      <c r="P139" s="15" t="s">
        <v>24</v>
      </c>
      <c r="Q139" s="170"/>
      <c r="R139" s="171">
        <v>464771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0"/>
      <c r="R140" s="171"/>
    </row>
    <row r="141" spans="1:19" s="25" customFormat="1" ht="25.5" customHeight="1" thickBot="1">
      <c r="A141" s="188">
        <v>85</v>
      </c>
      <c r="B141" s="65" t="s">
        <v>10</v>
      </c>
      <c r="C141" s="65"/>
      <c r="D141" s="189">
        <v>48732340</v>
      </c>
      <c r="E141" s="36">
        <v>14051568</v>
      </c>
      <c r="F141" s="36">
        <v>11563012</v>
      </c>
      <c r="G141" s="36">
        <v>10581893</v>
      </c>
      <c r="H141" s="36">
        <v>8626451</v>
      </c>
      <c r="I141" s="36">
        <v>3909416</v>
      </c>
      <c r="J141" s="36" t="s">
        <v>24</v>
      </c>
      <c r="K141" s="36" t="s">
        <v>24</v>
      </c>
      <c r="L141" s="36" t="s">
        <v>24</v>
      </c>
      <c r="M141" s="36" t="s">
        <v>24</v>
      </c>
      <c r="N141" s="36" t="s">
        <v>24</v>
      </c>
      <c r="O141" s="36" t="s">
        <v>24</v>
      </c>
      <c r="P141" s="36" t="s">
        <v>24</v>
      </c>
      <c r="Q141" s="173"/>
      <c r="R141" s="190"/>
    </row>
    <row r="142" spans="1:19" ht="13.15" thickTop="1"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7"/>
    </row>
    <row r="143" spans="1:19">
      <c r="Q143" s="157"/>
    </row>
    <row r="144" spans="1:19">
      <c r="E144" s="150"/>
      <c r="F144" s="150"/>
      <c r="G144" s="150"/>
      <c r="H144" s="150"/>
      <c r="I144" s="150"/>
      <c r="J144" s="191"/>
      <c r="K144" s="150"/>
      <c r="L144" s="150"/>
      <c r="M144" s="150"/>
      <c r="N144" s="150"/>
      <c r="O144" s="150"/>
      <c r="P144" s="150"/>
      <c r="Q144" s="157"/>
    </row>
    <row r="145" spans="5:17">
      <c r="E145" s="150"/>
      <c r="F145" s="150"/>
      <c r="G145" s="150"/>
      <c r="H145" s="150"/>
      <c r="I145" s="150"/>
      <c r="J145" s="191"/>
      <c r="K145" s="150"/>
      <c r="L145" s="150"/>
      <c r="M145" s="150"/>
      <c r="N145" s="150"/>
      <c r="O145" s="150"/>
      <c r="P145" s="150"/>
      <c r="Q145" s="157"/>
    </row>
    <row r="146" spans="5:17">
      <c r="E146" s="150"/>
      <c r="F146" s="150"/>
      <c r="G146" s="150"/>
      <c r="H146" s="150"/>
      <c r="I146" s="150"/>
      <c r="J146" s="191"/>
      <c r="K146" s="150"/>
      <c r="L146" s="150"/>
      <c r="M146" s="150"/>
      <c r="N146" s="150"/>
      <c r="O146" s="150"/>
      <c r="P146" s="150"/>
      <c r="Q146" s="157"/>
    </row>
    <row r="147" spans="5:17">
      <c r="E147" s="150"/>
      <c r="F147" s="150"/>
      <c r="G147" s="150"/>
      <c r="H147" s="150"/>
      <c r="I147" s="150"/>
      <c r="J147" s="191"/>
      <c r="K147" s="150"/>
      <c r="L147" s="150"/>
      <c r="M147" s="150"/>
      <c r="N147" s="150"/>
      <c r="O147" s="150"/>
      <c r="P147" s="150"/>
      <c r="Q147" s="157"/>
    </row>
    <row r="148" spans="5:17">
      <c r="E148" s="150"/>
      <c r="F148" s="150"/>
      <c r="G148" s="150"/>
      <c r="H148" s="150"/>
      <c r="I148" s="150"/>
      <c r="J148" s="191"/>
      <c r="K148" s="150"/>
      <c r="L148" s="150"/>
      <c r="M148" s="150"/>
      <c r="N148" s="150"/>
      <c r="O148" s="150"/>
      <c r="P148" s="150"/>
      <c r="Q148" s="157"/>
    </row>
    <row r="149" spans="5:17">
      <c r="E149" s="150"/>
      <c r="F149" s="150"/>
      <c r="G149" s="150"/>
      <c r="H149" s="150"/>
      <c r="I149" s="150"/>
      <c r="J149" s="191"/>
      <c r="K149" s="150"/>
      <c r="L149" s="150"/>
      <c r="M149" s="150"/>
      <c r="N149" s="150"/>
      <c r="O149" s="150"/>
      <c r="P149" s="150"/>
      <c r="Q149" s="157"/>
    </row>
    <row r="150" spans="5:17">
      <c r="E150" s="150"/>
      <c r="F150" s="150"/>
      <c r="G150" s="150"/>
      <c r="H150" s="150"/>
      <c r="I150" s="150"/>
      <c r="J150" s="191"/>
      <c r="K150" s="150"/>
      <c r="L150" s="150"/>
      <c r="M150" s="150"/>
      <c r="N150" s="150"/>
      <c r="O150" s="150"/>
      <c r="P150" s="150"/>
      <c r="Q150" s="157"/>
    </row>
    <row r="151" spans="5:17">
      <c r="E151" s="150"/>
      <c r="F151" s="150"/>
      <c r="G151" s="150"/>
      <c r="H151" s="150"/>
      <c r="I151" s="150"/>
      <c r="J151" s="191"/>
      <c r="K151" s="150"/>
      <c r="L151" s="150"/>
      <c r="M151" s="150"/>
      <c r="N151" s="150"/>
      <c r="O151" s="150"/>
      <c r="P151" s="150"/>
      <c r="Q151" s="157"/>
    </row>
    <row r="152" spans="5:17">
      <c r="E152" s="150"/>
      <c r="F152" s="150"/>
      <c r="G152" s="150"/>
      <c r="H152" s="150"/>
      <c r="I152" s="150"/>
      <c r="J152" s="191"/>
      <c r="K152" s="150"/>
      <c r="L152" s="150"/>
      <c r="M152" s="150"/>
      <c r="N152" s="150"/>
      <c r="O152" s="150"/>
      <c r="P152" s="150"/>
      <c r="Q152" s="157"/>
    </row>
    <row r="153" spans="5:17">
      <c r="E153" s="150"/>
      <c r="F153" s="150"/>
      <c r="G153" s="150"/>
      <c r="H153" s="150"/>
      <c r="I153" s="150"/>
      <c r="J153" s="191"/>
      <c r="K153" s="150"/>
      <c r="L153" s="150"/>
      <c r="M153" s="150"/>
      <c r="N153" s="150"/>
      <c r="O153" s="150"/>
      <c r="P153" s="150"/>
      <c r="Q153" s="157"/>
    </row>
    <row r="154" spans="5:17"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7"/>
    </row>
    <row r="155" spans="5:17"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7"/>
    </row>
    <row r="156" spans="5:17"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7"/>
    </row>
    <row r="157" spans="5:17"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7"/>
    </row>
    <row r="158" spans="5:17"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7"/>
    </row>
    <row r="159" spans="5:17"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7"/>
    </row>
    <row r="160" spans="5:17"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7"/>
    </row>
    <row r="161" spans="5:17"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7"/>
    </row>
    <row r="162" spans="5:17"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7"/>
    </row>
    <row r="163" spans="5:17"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7"/>
    </row>
    <row r="164" spans="5:17"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7"/>
    </row>
    <row r="165" spans="5:17"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7"/>
    </row>
    <row r="166" spans="5:17"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7"/>
    </row>
    <row r="167" spans="5:17"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7"/>
    </row>
    <row r="168" spans="5:17"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7"/>
    </row>
    <row r="169" spans="5:17"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7"/>
    </row>
    <row r="170" spans="5:17"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7"/>
    </row>
    <row r="171" spans="5:17"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7"/>
    </row>
    <row r="172" spans="5:17"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7"/>
    </row>
    <row r="173" spans="5:17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7"/>
    </row>
    <row r="174" spans="5:17"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7"/>
    </row>
    <row r="175" spans="5:17"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7"/>
    </row>
    <row r="176" spans="5:17"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7"/>
    </row>
    <row r="177" spans="5:17"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7"/>
    </row>
    <row r="178" spans="5:17"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7"/>
    </row>
    <row r="179" spans="5:17"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7"/>
    </row>
    <row r="180" spans="5:17"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7"/>
    </row>
    <row r="181" spans="5:17"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7"/>
    </row>
    <row r="182" spans="5:17"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7"/>
    </row>
    <row r="183" spans="5:17"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7"/>
    </row>
    <row r="184" spans="5:17"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7"/>
    </row>
    <row r="185" spans="5:17"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7"/>
    </row>
    <row r="186" spans="5:17"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7"/>
    </row>
    <row r="187" spans="5:17"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7"/>
    </row>
    <row r="188" spans="5:17"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7"/>
    </row>
    <row r="189" spans="5:17"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7"/>
    </row>
    <row r="190" spans="5:17"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7"/>
    </row>
    <row r="191" spans="5:17"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7"/>
    </row>
    <row r="192" spans="5:17"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7"/>
    </row>
    <row r="193" spans="5:17"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7"/>
    </row>
    <row r="194" spans="5:17"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7"/>
    </row>
    <row r="195" spans="5:17"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7"/>
    </row>
    <row r="196" spans="5:17"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7"/>
    </row>
    <row r="197" spans="5:17"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7"/>
    </row>
    <row r="198" spans="5:17"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7"/>
    </row>
    <row r="199" spans="5:17"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7"/>
    </row>
    <row r="200" spans="5:17"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7"/>
    </row>
    <row r="201" spans="5:17"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7"/>
    </row>
    <row r="202" spans="5:17"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7"/>
    </row>
    <row r="203" spans="5:17"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7"/>
    </row>
    <row r="204" spans="5:17"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7"/>
    </row>
    <row r="205" spans="5:17"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7"/>
    </row>
    <row r="206" spans="5:17"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7"/>
    </row>
    <row r="207" spans="5:17"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7"/>
    </row>
    <row r="208" spans="5:17"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7"/>
    </row>
    <row r="209" spans="5:17"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7"/>
    </row>
    <row r="210" spans="5:17"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7"/>
    </row>
    <row r="211" spans="5:17"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7"/>
    </row>
    <row r="212" spans="5:17"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7"/>
    </row>
    <row r="213" spans="5:17"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7"/>
    </row>
    <row r="214" spans="5:17"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7"/>
    </row>
    <row r="215" spans="5:17"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7"/>
    </row>
    <row r="216" spans="5:17"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7"/>
    </row>
    <row r="217" spans="5:17"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7"/>
    </row>
    <row r="218" spans="5:17"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7"/>
    </row>
    <row r="219" spans="5:17"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7"/>
    </row>
    <row r="220" spans="5:17"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7"/>
    </row>
    <row r="221" spans="5:17"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7"/>
    </row>
    <row r="222" spans="5:17"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7"/>
    </row>
    <row r="223" spans="5:17"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7"/>
    </row>
    <row r="224" spans="5:17"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7"/>
    </row>
    <row r="225" spans="5:17"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7"/>
    </row>
    <row r="226" spans="5:17"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7"/>
    </row>
    <row r="227" spans="5:17"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7"/>
    </row>
    <row r="228" spans="5:17"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7"/>
    </row>
    <row r="229" spans="5:17"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7"/>
    </row>
    <row r="230" spans="5:17"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7"/>
    </row>
    <row r="231" spans="5:17"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7"/>
    </row>
    <row r="232" spans="5:17"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7"/>
    </row>
    <row r="233" spans="5:17"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7"/>
    </row>
    <row r="234" spans="5:17"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7"/>
    </row>
    <row r="235" spans="5:17"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7"/>
    </row>
    <row r="236" spans="5:17"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7"/>
    </row>
    <row r="237" spans="5:17"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7"/>
    </row>
    <row r="238" spans="5:17"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7"/>
    </row>
    <row r="239" spans="5:17"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7"/>
    </row>
    <row r="240" spans="5:17"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7"/>
    </row>
    <row r="241" spans="6:17"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7"/>
    </row>
    <row r="242" spans="6:17"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7"/>
    </row>
    <row r="243" spans="6:17"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7"/>
    </row>
    <row r="244" spans="6:17"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7"/>
    </row>
    <row r="245" spans="6:17"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7"/>
    </row>
    <row r="246" spans="6:17"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7"/>
    </row>
    <row r="247" spans="6:17"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7"/>
    </row>
    <row r="248" spans="6:17"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7"/>
    </row>
    <row r="249" spans="6:17"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7"/>
    </row>
    <row r="250" spans="6:17"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7"/>
    </row>
    <row r="251" spans="6:17"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7"/>
    </row>
    <row r="252" spans="6:17"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7"/>
    </row>
    <row r="253" spans="6:17"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7"/>
    </row>
    <row r="254" spans="6:17"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7"/>
    </row>
    <row r="255" spans="6:17"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7"/>
    </row>
    <row r="256" spans="6:17"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7"/>
    </row>
    <row r="257" spans="6:17"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7"/>
    </row>
    <row r="258" spans="6:17"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7"/>
    </row>
    <row r="259" spans="6:17"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7"/>
    </row>
    <row r="260" spans="6:17"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7"/>
    </row>
    <row r="261" spans="6:17"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7"/>
    </row>
    <row r="262" spans="6:17"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7"/>
    </row>
    <row r="263" spans="6:17"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7"/>
    </row>
    <row r="264" spans="6:17"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7"/>
    </row>
    <row r="265" spans="6:17"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7"/>
    </row>
    <row r="266" spans="6:17"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7"/>
    </row>
    <row r="267" spans="6:17"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7"/>
    </row>
    <row r="268" spans="6:17"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7"/>
    </row>
    <row r="269" spans="6:17"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7"/>
    </row>
    <row r="270" spans="6:17"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7"/>
    </row>
    <row r="271" spans="6:17"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7"/>
    </row>
    <row r="272" spans="6:17"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7"/>
    </row>
    <row r="273" spans="6:17"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7"/>
    </row>
    <row r="274" spans="6:17"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7"/>
    </row>
    <row r="275" spans="6:17"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7"/>
    </row>
    <row r="276" spans="6:17"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7"/>
    </row>
    <row r="277" spans="6:17"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7"/>
    </row>
    <row r="278" spans="6:17"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7"/>
    </row>
    <row r="279" spans="6:17"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7"/>
    </row>
    <row r="280" spans="6:17"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7"/>
    </row>
    <row r="281" spans="6:17"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7"/>
    </row>
    <row r="282" spans="6:17"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7"/>
    </row>
    <row r="283" spans="6:17"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7"/>
    </row>
    <row r="284" spans="6:17"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7"/>
    </row>
    <row r="285" spans="6:17"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7"/>
    </row>
    <row r="286" spans="6:17"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7"/>
    </row>
    <row r="287" spans="6:17"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7"/>
    </row>
    <row r="288" spans="6:17"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7"/>
    </row>
    <row r="289" spans="6:17"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7"/>
    </row>
    <row r="290" spans="6:17"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7"/>
    </row>
    <row r="291" spans="6:17"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7"/>
    </row>
    <row r="292" spans="6:17"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7"/>
    </row>
    <row r="293" spans="6:17"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7"/>
    </row>
    <row r="294" spans="6:17"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7"/>
    </row>
    <row r="295" spans="6:17"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7"/>
    </row>
    <row r="296" spans="6:17"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7"/>
    </row>
    <row r="297" spans="6:17"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7"/>
    </row>
    <row r="298" spans="6:17"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7"/>
    </row>
    <row r="299" spans="6:17"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7"/>
    </row>
    <row r="300" spans="6:17"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7"/>
    </row>
    <row r="301" spans="6:17"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7"/>
    </row>
    <row r="302" spans="6:17"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7"/>
    </row>
    <row r="303" spans="6:17"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7"/>
    </row>
    <row r="304" spans="6:17"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7"/>
    </row>
    <row r="305" spans="6:17"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7"/>
    </row>
    <row r="306" spans="6:17"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7"/>
    </row>
    <row r="307" spans="6:17"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7"/>
    </row>
    <row r="308" spans="6:17"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7"/>
    </row>
    <row r="309" spans="6:17"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7"/>
    </row>
    <row r="310" spans="6:17"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7"/>
    </row>
    <row r="311" spans="6:17"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7"/>
    </row>
    <row r="312" spans="6:17"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7"/>
    </row>
    <row r="313" spans="6:17"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7"/>
    </row>
    <row r="314" spans="6:17"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7"/>
    </row>
    <row r="315" spans="6:17"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7"/>
    </row>
    <row r="316" spans="6:17"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7"/>
    </row>
    <row r="317" spans="6:17"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7"/>
    </row>
    <row r="318" spans="6:17"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7"/>
    </row>
    <row r="319" spans="6:17"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7"/>
    </row>
    <row r="320" spans="6:17"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7"/>
    </row>
    <row r="321" spans="6:17"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7"/>
    </row>
    <row r="322" spans="6:17"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7"/>
    </row>
    <row r="323" spans="6:17"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7"/>
    </row>
    <row r="324" spans="6:17"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7"/>
    </row>
    <row r="325" spans="6:17"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7"/>
    </row>
    <row r="326" spans="6:17"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7"/>
    </row>
    <row r="327" spans="6:17"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7"/>
    </row>
    <row r="328" spans="6:17"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7"/>
    </row>
    <row r="329" spans="6:17"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7"/>
    </row>
    <row r="330" spans="6:17"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7"/>
    </row>
    <row r="331" spans="6:17"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7"/>
    </row>
    <row r="332" spans="6:17"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7"/>
    </row>
    <row r="333" spans="6:17"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7"/>
    </row>
    <row r="334" spans="6:17"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7"/>
    </row>
    <row r="335" spans="6:17"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7"/>
    </row>
    <row r="336" spans="6:17"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7"/>
    </row>
    <row r="337" spans="6:17"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7"/>
    </row>
    <row r="338" spans="6:17"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7"/>
    </row>
    <row r="339" spans="6:17"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7"/>
    </row>
    <row r="340" spans="6:17"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7"/>
    </row>
    <row r="341" spans="6:17"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7"/>
    </row>
    <row r="342" spans="6:17"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7"/>
    </row>
    <row r="343" spans="6:17"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7"/>
    </row>
    <row r="344" spans="6:17"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7"/>
    </row>
    <row r="345" spans="6:17"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7"/>
    </row>
    <row r="346" spans="6:17"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7"/>
    </row>
    <row r="347" spans="6:17"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7"/>
    </row>
    <row r="348" spans="6:17"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7"/>
    </row>
    <row r="349" spans="6:17"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7"/>
    </row>
    <row r="350" spans="6:17"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7"/>
    </row>
    <row r="351" spans="6:17"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7"/>
    </row>
    <row r="352" spans="6:17"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7"/>
    </row>
    <row r="353" spans="6:17"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7"/>
    </row>
    <row r="354" spans="6:17"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7"/>
    </row>
    <row r="355" spans="6:17"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7"/>
    </row>
    <row r="356" spans="6:17"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7"/>
    </row>
    <row r="357" spans="6:17"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7"/>
    </row>
    <row r="358" spans="6:17"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7"/>
    </row>
    <row r="359" spans="6:17"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7"/>
    </row>
    <row r="360" spans="6:17"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7"/>
    </row>
    <row r="361" spans="6:17"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7"/>
    </row>
    <row r="362" spans="6:17"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7"/>
    </row>
    <row r="363" spans="6:17"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7"/>
    </row>
    <row r="364" spans="6:17"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7"/>
    </row>
    <row r="365" spans="6:17"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7"/>
    </row>
    <row r="366" spans="6:17"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7"/>
    </row>
    <row r="367" spans="6:17"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7"/>
    </row>
    <row r="368" spans="6:17"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7"/>
    </row>
    <row r="369" spans="6:17"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7"/>
    </row>
    <row r="370" spans="6:17"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7"/>
    </row>
    <row r="371" spans="6:17"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7"/>
    </row>
    <row r="372" spans="6:17"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7"/>
    </row>
    <row r="373" spans="6:17"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7"/>
    </row>
    <row r="374" spans="6:17"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7"/>
    </row>
    <row r="375" spans="6:17"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7"/>
    </row>
    <row r="376" spans="6:17"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7"/>
    </row>
    <row r="377" spans="6:17"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7"/>
    </row>
    <row r="378" spans="6:17"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7"/>
    </row>
    <row r="379" spans="6:17"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7"/>
    </row>
    <row r="380" spans="6:17"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7"/>
    </row>
    <row r="381" spans="6:17"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7"/>
    </row>
    <row r="382" spans="6:17"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7"/>
    </row>
    <row r="383" spans="6:17"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7"/>
    </row>
    <row r="384" spans="6:17"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7"/>
    </row>
    <row r="385" spans="6:17"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7"/>
    </row>
    <row r="386" spans="6:17"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7"/>
    </row>
    <row r="387" spans="6:17"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7"/>
    </row>
    <row r="388" spans="6:17"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7"/>
    </row>
    <row r="389" spans="6:17"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7"/>
    </row>
    <row r="390" spans="6:17"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7"/>
    </row>
    <row r="391" spans="6:17"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7"/>
    </row>
    <row r="392" spans="6:17"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7"/>
    </row>
    <row r="393" spans="6:17"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7"/>
    </row>
    <row r="394" spans="6:17"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7"/>
    </row>
    <row r="395" spans="6:17"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7"/>
    </row>
    <row r="396" spans="6:17"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7"/>
    </row>
    <row r="397" spans="6:17"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7"/>
    </row>
    <row r="398" spans="6:17"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7"/>
    </row>
    <row r="399" spans="6:17"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7"/>
    </row>
    <row r="400" spans="6:17"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7"/>
    </row>
    <row r="401" spans="6:17"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7"/>
    </row>
    <row r="402" spans="6:17"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7"/>
    </row>
    <row r="403" spans="6:17"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7"/>
    </row>
    <row r="404" spans="6:17"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7"/>
    </row>
    <row r="405" spans="6:17"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7"/>
    </row>
    <row r="406" spans="6:17"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7"/>
    </row>
    <row r="407" spans="6:17"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7"/>
    </row>
    <row r="408" spans="6:17"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7"/>
    </row>
    <row r="409" spans="6:17"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7"/>
    </row>
    <row r="410" spans="6:17"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7"/>
    </row>
    <row r="411" spans="6:17"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7"/>
    </row>
    <row r="412" spans="6:17"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7"/>
    </row>
    <row r="413" spans="6:17"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7"/>
    </row>
    <row r="414" spans="6:17"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7"/>
    </row>
    <row r="415" spans="6:17"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7"/>
    </row>
    <row r="416" spans="6:17"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7"/>
    </row>
    <row r="417" spans="6:17"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7"/>
    </row>
    <row r="418" spans="6:17"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7"/>
    </row>
    <row r="419" spans="6:17"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7"/>
    </row>
    <row r="420" spans="6:17"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7"/>
    </row>
    <row r="421" spans="6:17"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7"/>
    </row>
    <row r="422" spans="6:17"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7"/>
    </row>
    <row r="423" spans="6:17"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7"/>
    </row>
    <row r="424" spans="6:17"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7"/>
    </row>
    <row r="425" spans="6:17"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7"/>
    </row>
    <row r="426" spans="6:17"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7"/>
    </row>
    <row r="427" spans="6:17"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7"/>
    </row>
    <row r="428" spans="6:17"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7"/>
    </row>
    <row r="429" spans="6:17"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7"/>
    </row>
    <row r="430" spans="6:17"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7"/>
    </row>
    <row r="431" spans="6:17"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7"/>
    </row>
    <row r="432" spans="6:17"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7"/>
    </row>
    <row r="433" spans="6:17"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7"/>
    </row>
    <row r="434" spans="6:17"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7"/>
    </row>
    <row r="435" spans="6:17"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7"/>
    </row>
    <row r="436" spans="6:17"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7"/>
    </row>
    <row r="437" spans="6:17"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7"/>
    </row>
    <row r="438" spans="6:17"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7"/>
    </row>
    <row r="439" spans="6:17"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7"/>
    </row>
    <row r="440" spans="6:17"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7"/>
    </row>
    <row r="441" spans="6:17"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7"/>
    </row>
    <row r="442" spans="6:17"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7"/>
    </row>
    <row r="443" spans="6:17"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7"/>
    </row>
    <row r="444" spans="6:17"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7"/>
    </row>
    <row r="445" spans="6:17"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7"/>
    </row>
    <row r="446" spans="6:17"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7"/>
    </row>
    <row r="447" spans="6:17"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7"/>
    </row>
    <row r="448" spans="6:17"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7"/>
    </row>
    <row r="449" spans="6:17"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7"/>
    </row>
    <row r="450" spans="6:17"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7"/>
    </row>
    <row r="451" spans="6:17"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7"/>
    </row>
    <row r="452" spans="6:17"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7"/>
    </row>
    <row r="453" spans="6:17"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7"/>
    </row>
    <row r="454" spans="6:17"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7"/>
    </row>
    <row r="455" spans="6:17"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7"/>
    </row>
    <row r="456" spans="6:17"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7"/>
    </row>
    <row r="457" spans="6:17"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7"/>
    </row>
    <row r="458" spans="6:17"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7"/>
    </row>
    <row r="459" spans="6:17"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7"/>
    </row>
    <row r="460" spans="6:17"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7"/>
    </row>
    <row r="461" spans="6:17"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7"/>
    </row>
    <row r="462" spans="6:17"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7"/>
    </row>
    <row r="463" spans="6:17"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7"/>
    </row>
    <row r="464" spans="6:17"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7"/>
    </row>
    <row r="465" spans="6:17"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7"/>
    </row>
    <row r="466" spans="6:17"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7"/>
    </row>
    <row r="467" spans="6:17"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7"/>
    </row>
    <row r="468" spans="6:17"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7"/>
    </row>
    <row r="469" spans="6:17"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7"/>
    </row>
    <row r="470" spans="6:17"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7"/>
    </row>
    <row r="471" spans="6:17"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7"/>
    </row>
    <row r="472" spans="6:17"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7"/>
    </row>
    <row r="473" spans="6:17"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7"/>
    </row>
    <row r="474" spans="6:17"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7"/>
    </row>
    <row r="475" spans="6:17"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7"/>
    </row>
    <row r="476" spans="6:17"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7"/>
    </row>
    <row r="477" spans="6:17"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7"/>
    </row>
    <row r="478" spans="6:17"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7"/>
    </row>
    <row r="479" spans="6:17"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7"/>
    </row>
    <row r="480" spans="6:17"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7"/>
    </row>
    <row r="481" spans="6:17"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7"/>
    </row>
    <row r="482" spans="6:17"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7"/>
    </row>
    <row r="483" spans="6:17"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7"/>
    </row>
    <row r="484" spans="6:17"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7"/>
    </row>
    <row r="485" spans="6:17"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7"/>
    </row>
    <row r="486" spans="6:17"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7"/>
    </row>
    <row r="487" spans="6:17"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7"/>
    </row>
    <row r="488" spans="6:17"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7"/>
    </row>
    <row r="489" spans="6:17"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7"/>
    </row>
    <row r="490" spans="6:17"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7"/>
    </row>
    <row r="491" spans="6:17"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7"/>
    </row>
    <row r="492" spans="6:17"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7"/>
    </row>
    <row r="493" spans="6:17"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7"/>
    </row>
    <row r="494" spans="6:17"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7"/>
    </row>
    <row r="495" spans="6:17"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7"/>
    </row>
    <row r="496" spans="6:17"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7"/>
    </row>
    <row r="497" spans="6:17"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7"/>
    </row>
    <row r="498" spans="6:17"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7"/>
    </row>
    <row r="499" spans="6:17"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7"/>
    </row>
    <row r="500" spans="6:17"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7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05" customWidth="1"/>
    <col min="2" max="2" width="15.73046875" style="105" bestFit="1" customWidth="1"/>
    <col min="3" max="3" width="15.86328125" style="105" bestFit="1" customWidth="1"/>
    <col min="4" max="4" width="15.1328125" style="105" bestFit="1" customWidth="1"/>
    <col min="5" max="5" width="16.3984375" style="105" bestFit="1" customWidth="1"/>
    <col min="6" max="6" width="16.59765625" style="105" bestFit="1" customWidth="1"/>
    <col min="7" max="7" width="15" style="105" bestFit="1" customWidth="1"/>
    <col min="8" max="8" width="15.1328125" style="105" bestFit="1" customWidth="1"/>
    <col min="9" max="9" width="16.3984375" style="105" bestFit="1" customWidth="1"/>
    <col min="10" max="10" width="15" style="105" bestFit="1" customWidth="1"/>
    <col min="11" max="11" width="15.1328125" style="105" bestFit="1" customWidth="1"/>
    <col min="12" max="12" width="15.59765625" style="105" customWidth="1"/>
    <col min="13" max="13" width="15" style="105" bestFit="1" customWidth="1"/>
    <col min="14" max="14" width="17" style="105" bestFit="1" customWidth="1"/>
    <col min="15" max="15" width="7.73046875" style="105"/>
    <col min="16" max="16" width="23" style="105" bestFit="1" customWidth="1"/>
    <col min="17" max="17" width="10.86328125" style="105" bestFit="1" customWidth="1"/>
    <col min="18" max="16384" width="7.73046875" style="105"/>
  </cols>
  <sheetData>
    <row r="1" spans="1:17">
      <c r="A1" s="212" t="s">
        <v>73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7" ht="20.65">
      <c r="A2" s="213" t="s">
        <v>129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7" ht="22.5">
      <c r="A3" s="214" t="s">
        <v>188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7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7" spans="1:17" ht="27" customHeight="1">
      <c r="A7" s="106" t="s">
        <v>130</v>
      </c>
      <c r="B7" s="107">
        <v>43861</v>
      </c>
      <c r="C7" s="107">
        <v>43890</v>
      </c>
      <c r="D7" s="107">
        <v>43921</v>
      </c>
      <c r="E7" s="107">
        <v>43951</v>
      </c>
      <c r="F7" s="107">
        <v>43982</v>
      </c>
      <c r="G7" s="107">
        <v>44012</v>
      </c>
      <c r="H7" s="107">
        <v>44043</v>
      </c>
      <c r="I7" s="107">
        <v>44074</v>
      </c>
      <c r="J7" s="107">
        <v>44104</v>
      </c>
      <c r="K7" s="107">
        <v>44135</v>
      </c>
      <c r="L7" s="107">
        <v>44165</v>
      </c>
      <c r="M7" s="107">
        <v>44196</v>
      </c>
      <c r="N7" s="108" t="s">
        <v>125</v>
      </c>
    </row>
    <row r="8" spans="1:17" ht="24.95" customHeight="1">
      <c r="A8" s="109" t="s">
        <v>124</v>
      </c>
      <c r="B8" s="110">
        <v>537509</v>
      </c>
      <c r="C8" s="110">
        <v>504892</v>
      </c>
      <c r="D8" s="110">
        <v>472625</v>
      </c>
      <c r="E8" s="110">
        <v>438639</v>
      </c>
      <c r="F8" s="110">
        <v>380708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44">
        <v>2334373</v>
      </c>
      <c r="P8" s="111"/>
    </row>
    <row r="9" spans="1:17" ht="24.95" customHeight="1">
      <c r="A9" s="112" t="s">
        <v>126</v>
      </c>
      <c r="B9" s="110">
        <v>-301275</v>
      </c>
      <c r="C9" s="113">
        <v>-299486</v>
      </c>
      <c r="D9" s="113">
        <v>-269928</v>
      </c>
      <c r="E9" s="113">
        <v>-266976</v>
      </c>
      <c r="F9" s="113">
        <v>-231127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44">
        <v>-1368792</v>
      </c>
    </row>
    <row r="10" spans="1:17" ht="24.95" customHeight="1">
      <c r="A10" s="112" t="s">
        <v>127</v>
      </c>
      <c r="B10" s="110">
        <v>299486</v>
      </c>
      <c r="C10" s="110">
        <v>269928</v>
      </c>
      <c r="D10" s="110">
        <v>266976</v>
      </c>
      <c r="E10" s="110">
        <v>231127</v>
      </c>
      <c r="F10" s="110">
        <v>236448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44">
        <v>1303965</v>
      </c>
      <c r="P10" s="114"/>
      <c r="Q10" s="114"/>
    </row>
    <row r="11" spans="1:17" ht="30.75" customHeight="1">
      <c r="A11" s="115" t="s">
        <v>131</v>
      </c>
      <c r="B11" s="116">
        <v>535720</v>
      </c>
      <c r="C11" s="116">
        <v>475334</v>
      </c>
      <c r="D11" s="116">
        <v>469673</v>
      </c>
      <c r="E11" s="116">
        <v>402790</v>
      </c>
      <c r="F11" s="116">
        <v>386029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7">
        <v>2269546</v>
      </c>
      <c r="P11" s="118"/>
      <c r="Q11" s="111"/>
    </row>
    <row r="12" spans="1:17" ht="32.25" customHeight="1">
      <c r="A12" s="119" t="s">
        <v>132</v>
      </c>
      <c r="B12" s="120">
        <v>556117</v>
      </c>
      <c r="C12" s="120">
        <v>486363</v>
      </c>
      <c r="D12" s="120">
        <v>477535</v>
      </c>
      <c r="E12" s="120">
        <v>431246</v>
      </c>
      <c r="F12" s="120">
        <v>432473</v>
      </c>
      <c r="G12" s="120">
        <v>424693</v>
      </c>
      <c r="H12" s="120">
        <v>490670</v>
      </c>
      <c r="I12" s="120">
        <v>464617</v>
      </c>
      <c r="J12" s="120">
        <v>435934</v>
      </c>
      <c r="K12" s="120">
        <v>436959</v>
      </c>
      <c r="L12" s="120">
        <v>468856</v>
      </c>
      <c r="M12" s="120">
        <v>553150</v>
      </c>
      <c r="N12" s="121">
        <v>2383734</v>
      </c>
      <c r="P12" s="122" t="s">
        <v>136</v>
      </c>
    </row>
    <row r="13" spans="1:17" ht="38.25" customHeight="1">
      <c r="A13" s="123" t="s">
        <v>128</v>
      </c>
      <c r="B13" s="45">
        <v>-20397</v>
      </c>
      <c r="C13" s="45">
        <v>-11029</v>
      </c>
      <c r="D13" s="45">
        <v>-7862</v>
      </c>
      <c r="E13" s="45">
        <v>-28456</v>
      </c>
      <c r="F13" s="45">
        <v>-46444</v>
      </c>
      <c r="G13" s="45" t="s">
        <v>24</v>
      </c>
      <c r="H13" s="45" t="s">
        <v>24</v>
      </c>
      <c r="I13" s="45" t="s">
        <v>24</v>
      </c>
      <c r="J13" s="45" t="s">
        <v>24</v>
      </c>
      <c r="K13" s="45" t="s">
        <v>24</v>
      </c>
      <c r="L13" s="45" t="s">
        <v>24</v>
      </c>
      <c r="M13" s="45" t="s">
        <v>24</v>
      </c>
      <c r="N13" s="124">
        <v>-114188</v>
      </c>
    </row>
    <row r="14" spans="1:17" ht="42.75" customHeight="1">
      <c r="A14" s="123" t="s">
        <v>133</v>
      </c>
      <c r="B14" s="125">
        <v>18.11</v>
      </c>
      <c r="C14" s="125">
        <v>18.11</v>
      </c>
      <c r="D14" s="125">
        <v>18.11</v>
      </c>
      <c r="E14" s="125">
        <v>18.11</v>
      </c>
      <c r="F14" s="125">
        <v>18.11</v>
      </c>
      <c r="G14" s="125">
        <v>18.11</v>
      </c>
      <c r="H14" s="125">
        <v>18.11</v>
      </c>
      <c r="I14" s="125">
        <v>18.11</v>
      </c>
      <c r="J14" s="125">
        <v>18.11</v>
      </c>
      <c r="K14" s="125">
        <v>18.11</v>
      </c>
      <c r="L14" s="125">
        <v>18.11</v>
      </c>
      <c r="M14" s="125">
        <v>18.11</v>
      </c>
      <c r="N14" s="44"/>
    </row>
    <row r="15" spans="1:17" ht="30.75" customHeight="1" thickBot="1">
      <c r="A15" s="126" t="s">
        <v>134</v>
      </c>
      <c r="B15" s="127">
        <v>-369390</v>
      </c>
      <c r="C15" s="127">
        <v>-199735</v>
      </c>
      <c r="D15" s="127">
        <v>-142381</v>
      </c>
      <c r="E15" s="127">
        <v>-515338</v>
      </c>
      <c r="F15" s="127">
        <v>-841101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-2067945</v>
      </c>
    </row>
    <row r="16" spans="1:17" ht="20.100000000000001" customHeight="1" thickTop="1">
      <c r="G16" s="128"/>
      <c r="N16" s="111"/>
    </row>
    <row r="17" spans="1:14" ht="20.100000000000001" customHeight="1">
      <c r="A17" s="129"/>
      <c r="N17" s="111"/>
    </row>
    <row r="18" spans="1:14" ht="36.75" customHeight="1">
      <c r="A18" s="130" t="s">
        <v>135</v>
      </c>
      <c r="B18" s="131">
        <v>43861</v>
      </c>
      <c r="C18" s="131">
        <v>43890</v>
      </c>
      <c r="D18" s="131">
        <v>43921</v>
      </c>
      <c r="E18" s="131">
        <v>43951</v>
      </c>
      <c r="F18" s="131">
        <v>43982</v>
      </c>
      <c r="G18" s="131">
        <v>44012</v>
      </c>
      <c r="H18" s="131">
        <v>44043</v>
      </c>
      <c r="I18" s="131">
        <v>44074</v>
      </c>
      <c r="J18" s="131">
        <v>44104</v>
      </c>
      <c r="K18" s="131">
        <v>44135</v>
      </c>
      <c r="L18" s="131">
        <v>44165</v>
      </c>
      <c r="M18" s="131">
        <v>44196</v>
      </c>
      <c r="N18" s="107" t="s">
        <v>125</v>
      </c>
    </row>
    <row r="19" spans="1:14" ht="29.25" customHeight="1">
      <c r="A19" s="132" t="s">
        <v>2</v>
      </c>
      <c r="B19" s="133">
        <v>369390</v>
      </c>
      <c r="C19" s="133">
        <v>199735</v>
      </c>
      <c r="D19" s="133">
        <v>142381</v>
      </c>
      <c r="E19" s="133">
        <v>515338</v>
      </c>
      <c r="F19" s="133">
        <v>841101</v>
      </c>
      <c r="G19" s="133" t="s">
        <v>24</v>
      </c>
      <c r="H19" s="133" t="s">
        <v>24</v>
      </c>
      <c r="I19" s="133" t="s">
        <v>24</v>
      </c>
      <c r="J19" s="133" t="s">
        <v>24</v>
      </c>
      <c r="K19" s="133" t="s">
        <v>24</v>
      </c>
      <c r="L19" s="133" t="s">
        <v>24</v>
      </c>
      <c r="M19" s="133" t="s">
        <v>24</v>
      </c>
      <c r="N19" s="133">
        <v>2067945</v>
      </c>
    </row>
    <row r="20" spans="1:14">
      <c r="A20" s="134"/>
      <c r="B20" s="135" t="s">
        <v>196</v>
      </c>
      <c r="C20" s="135" t="s">
        <v>196</v>
      </c>
      <c r="D20" s="135" t="s">
        <v>196</v>
      </c>
      <c r="E20" s="135" t="s">
        <v>196</v>
      </c>
      <c r="F20" s="135" t="s">
        <v>196</v>
      </c>
      <c r="G20" s="135" t="s">
        <v>196</v>
      </c>
      <c r="H20" s="135" t="s">
        <v>196</v>
      </c>
      <c r="I20" s="135" t="s">
        <v>196</v>
      </c>
      <c r="J20" s="135" t="s">
        <v>196</v>
      </c>
      <c r="K20" s="135" t="s">
        <v>196</v>
      </c>
      <c r="L20" s="135" t="s">
        <v>196</v>
      </c>
      <c r="M20" s="135" t="s">
        <v>196</v>
      </c>
      <c r="N20" s="135" t="s">
        <v>196</v>
      </c>
    </row>
    <row r="23" spans="1:14">
      <c r="G23" s="111"/>
    </row>
    <row r="32" spans="1:14" ht="15.4">
      <c r="A32" s="136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D18" sqref="D18"/>
    </sheetView>
  </sheetViews>
  <sheetFormatPr defaultRowHeight="12.75"/>
  <cols>
    <col min="1" max="1" width="40.59765625" style="216" bestFit="1" customWidth="1"/>
    <col min="2" max="2" width="11.265625" style="4" bestFit="1" customWidth="1"/>
    <col min="3" max="14" width="12.86328125" style="4" bestFit="1" customWidth="1"/>
    <col min="15" max="16384" width="9.06640625" style="4"/>
  </cols>
  <sheetData>
    <row r="1" spans="1:14" ht="13.15">
      <c r="C1" s="217">
        <v>43831</v>
      </c>
      <c r="D1" s="217">
        <v>43862</v>
      </c>
      <c r="E1" s="217">
        <v>43891</v>
      </c>
      <c r="F1" s="217">
        <v>43922</v>
      </c>
      <c r="G1" s="217">
        <v>43952</v>
      </c>
      <c r="H1" s="217">
        <v>43983</v>
      </c>
      <c r="I1" s="217">
        <v>44013</v>
      </c>
      <c r="J1" s="217">
        <v>44044</v>
      </c>
      <c r="K1" s="217">
        <v>44075</v>
      </c>
      <c r="L1" s="217">
        <v>44105</v>
      </c>
      <c r="M1" s="217">
        <v>44136</v>
      </c>
      <c r="N1" s="217">
        <v>44166</v>
      </c>
    </row>
    <row r="4" spans="1:14" ht="13.15">
      <c r="A4" s="218" t="s">
        <v>166</v>
      </c>
    </row>
    <row r="5" spans="1:14">
      <c r="A5" s="219" t="s">
        <v>192</v>
      </c>
      <c r="B5" s="220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0</v>
      </c>
      <c r="I5" s="103">
        <f>($I$26*0.119202103298727)/12</f>
        <v>0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221" t="s">
        <v>189</v>
      </c>
      <c r="B6" s="220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/>
      <c r="I6" s="79"/>
      <c r="J6" s="79"/>
      <c r="K6" s="79"/>
      <c r="L6" s="79"/>
      <c r="M6" s="79"/>
      <c r="N6" s="79"/>
    </row>
    <row r="7" spans="1:14" ht="38.25">
      <c r="A7" s="219" t="s">
        <v>167</v>
      </c>
      <c r="B7" s="220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0</v>
      </c>
      <c r="I7" s="83">
        <f>-'WA Monthly'!K36</f>
        <v>0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219" t="s">
        <v>190</v>
      </c>
      <c r="B8" s="220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 ht="13.15">
      <c r="A10" s="218" t="s">
        <v>168</v>
      </c>
    </row>
    <row r="11" spans="1:14">
      <c r="A11" s="219" t="s">
        <v>169</v>
      </c>
      <c r="B11" s="220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/>
      <c r="I11" s="79"/>
      <c r="J11" s="79"/>
      <c r="K11" s="79"/>
      <c r="L11" s="79"/>
      <c r="M11" s="79"/>
      <c r="N11" s="79"/>
    </row>
    <row r="12" spans="1:14">
      <c r="A12" s="219" t="s">
        <v>170</v>
      </c>
      <c r="B12" s="220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0</v>
      </c>
      <c r="I12" s="83">
        <f>'WA Monthly'!K51</f>
        <v>0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221" t="s">
        <v>191</v>
      </c>
      <c r="B13" s="220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 ht="13.15">
      <c r="A22" s="218" t="s">
        <v>171</v>
      </c>
      <c r="B22" s="82"/>
    </row>
    <row r="23" spans="1:14" ht="25.5">
      <c r="A23" s="221" t="s">
        <v>172</v>
      </c>
      <c r="B23" s="222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/>
      <c r="I23" s="79"/>
      <c r="J23" s="79"/>
      <c r="K23" s="79"/>
      <c r="L23" s="79"/>
      <c r="M23" s="79"/>
      <c r="N23" s="79"/>
    </row>
    <row r="24" spans="1:14">
      <c r="A24" s="221" t="s">
        <v>173</v>
      </c>
      <c r="B24" s="223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/>
      <c r="I24" s="79"/>
      <c r="J24" s="79"/>
      <c r="K24" s="79"/>
      <c r="L24" s="79"/>
      <c r="M24" s="79"/>
      <c r="N24" s="79"/>
    </row>
    <row r="25" spans="1:14" ht="25.5">
      <c r="A25" s="221" t="s">
        <v>174</v>
      </c>
      <c r="B25" s="223"/>
      <c r="C25" s="224">
        <v>210485.37</v>
      </c>
      <c r="D25" s="224">
        <v>210485.37</v>
      </c>
      <c r="E25" s="224">
        <v>210485.37</v>
      </c>
      <c r="F25" s="224">
        <v>210485.37</v>
      </c>
      <c r="G25" s="224">
        <v>210485.37</v>
      </c>
      <c r="H25" s="224"/>
      <c r="I25" s="224"/>
      <c r="J25" s="224"/>
      <c r="K25" s="224"/>
      <c r="L25" s="224"/>
      <c r="M25" s="224"/>
      <c r="N25" s="224"/>
    </row>
    <row r="26" spans="1:14">
      <c r="B26" s="225"/>
      <c r="C26" s="226">
        <f>SUM(C23:C25)</f>
        <v>1380942.29</v>
      </c>
      <c r="D26" s="226">
        <f t="shared" ref="D26:N26" si="1">SUM(D23:D25)</f>
        <v>1380942.29</v>
      </c>
      <c r="E26" s="226">
        <f t="shared" si="1"/>
        <v>1380942.29</v>
      </c>
      <c r="F26" s="226">
        <f t="shared" si="1"/>
        <v>1380942.29</v>
      </c>
      <c r="G26" s="226">
        <f t="shared" si="1"/>
        <v>1380942.29</v>
      </c>
      <c r="H26" s="226">
        <f t="shared" si="1"/>
        <v>0</v>
      </c>
      <c r="I26" s="226">
        <f t="shared" si="1"/>
        <v>0</v>
      </c>
      <c r="J26" s="226">
        <f t="shared" si="1"/>
        <v>0</v>
      </c>
      <c r="K26" s="226">
        <f t="shared" si="1"/>
        <v>0</v>
      </c>
      <c r="L26" s="226">
        <f t="shared" si="1"/>
        <v>0</v>
      </c>
      <c r="M26" s="226">
        <f t="shared" si="1"/>
        <v>0</v>
      </c>
      <c r="N26" s="226">
        <f t="shared" si="1"/>
        <v>0</v>
      </c>
    </row>
    <row r="30" spans="1:14" ht="13.15">
      <c r="A30" s="218" t="s">
        <v>168</v>
      </c>
    </row>
    <row r="31" spans="1:14">
      <c r="A31" s="216" t="s">
        <v>178</v>
      </c>
      <c r="C31" s="149">
        <f>C11</f>
        <v>50391</v>
      </c>
      <c r="D31" s="149">
        <f t="shared" ref="D31:M32" si="2">D11</f>
        <v>142317</v>
      </c>
      <c r="E31" s="149">
        <f t="shared" si="2"/>
        <v>209153</v>
      </c>
      <c r="F31" s="149">
        <f t="shared" si="2"/>
        <v>260018</v>
      </c>
      <c r="G31" s="149">
        <f t="shared" si="2"/>
        <v>276200</v>
      </c>
      <c r="H31" s="149">
        <f t="shared" si="2"/>
        <v>0</v>
      </c>
      <c r="I31" s="149">
        <f t="shared" si="2"/>
        <v>0</v>
      </c>
      <c r="J31" s="149">
        <f t="shared" si="2"/>
        <v>0</v>
      </c>
      <c r="K31" s="149">
        <f t="shared" si="2"/>
        <v>0</v>
      </c>
      <c r="L31" s="149">
        <f t="shared" si="2"/>
        <v>0</v>
      </c>
      <c r="M31" s="227">
        <f t="shared" si="2"/>
        <v>0</v>
      </c>
      <c r="N31" s="227">
        <f t="shared" ref="N31" si="3">N11</f>
        <v>0</v>
      </c>
    </row>
    <row r="32" spans="1:14">
      <c r="A32" s="216" t="s">
        <v>179</v>
      </c>
      <c r="C32" s="149">
        <f>C12</f>
        <v>19928</v>
      </c>
      <c r="D32" s="149">
        <f t="shared" si="2"/>
        <v>44560</v>
      </c>
      <c r="E32" s="149">
        <f t="shared" si="2"/>
        <v>91436</v>
      </c>
      <c r="F32" s="149">
        <f t="shared" si="2"/>
        <v>78930</v>
      </c>
      <c r="G32" s="149">
        <f t="shared" si="2"/>
        <v>46214</v>
      </c>
      <c r="H32" s="149">
        <f t="shared" si="2"/>
        <v>0</v>
      </c>
      <c r="I32" s="149">
        <f t="shared" si="2"/>
        <v>0</v>
      </c>
      <c r="J32" s="149">
        <f t="shared" si="2"/>
        <v>0</v>
      </c>
      <c r="K32" s="149">
        <f t="shared" si="2"/>
        <v>0</v>
      </c>
      <c r="L32" s="149">
        <f t="shared" si="2"/>
        <v>0</v>
      </c>
      <c r="M32" s="227">
        <f t="shared" si="2"/>
        <v>0</v>
      </c>
      <c r="N32" s="227">
        <f t="shared" ref="N32" si="4">N12</f>
        <v>0</v>
      </c>
    </row>
    <row r="33" spans="1:14">
      <c r="A33" s="228" t="s">
        <v>67</v>
      </c>
      <c r="B33" s="149">
        <f>SUM(C33:N33)</f>
        <v>1219147</v>
      </c>
      <c r="C33" s="149">
        <f>SUM(C31:C32)</f>
        <v>70319</v>
      </c>
      <c r="D33" s="149">
        <f t="shared" ref="D33:M33" si="5">SUM(D31:D32)</f>
        <v>186877</v>
      </c>
      <c r="E33" s="149">
        <f t="shared" si="5"/>
        <v>300589</v>
      </c>
      <c r="F33" s="149">
        <f t="shared" si="5"/>
        <v>338948</v>
      </c>
      <c r="G33" s="149">
        <f t="shared" si="5"/>
        <v>322414</v>
      </c>
      <c r="H33" s="149">
        <f t="shared" si="5"/>
        <v>0</v>
      </c>
      <c r="I33" s="149">
        <f t="shared" si="5"/>
        <v>0</v>
      </c>
      <c r="J33" s="149">
        <f t="shared" si="5"/>
        <v>0</v>
      </c>
      <c r="K33" s="149">
        <f t="shared" si="5"/>
        <v>0</v>
      </c>
      <c r="L33" s="149">
        <f t="shared" si="5"/>
        <v>0</v>
      </c>
      <c r="M33" s="227">
        <f t="shared" si="5"/>
        <v>0</v>
      </c>
      <c r="N33" s="227">
        <f t="shared" ref="N33" si="6">SUM(N31:N32)</f>
        <v>0</v>
      </c>
    </row>
    <row r="35" spans="1:14" ht="13.15">
      <c r="A35" s="218" t="s">
        <v>180</v>
      </c>
    </row>
    <row r="36" spans="1:14">
      <c r="A36" s="4" t="s">
        <v>181</v>
      </c>
      <c r="C36" s="171">
        <v>37934</v>
      </c>
      <c r="D36" s="171">
        <v>107136</v>
      </c>
      <c r="E36" s="171">
        <v>157450</v>
      </c>
      <c r="F36" s="171">
        <v>195741</v>
      </c>
      <c r="G36" s="171">
        <v>207923</v>
      </c>
      <c r="H36" s="171"/>
      <c r="I36" s="171"/>
      <c r="J36" s="171"/>
      <c r="K36" s="171"/>
      <c r="L36" s="171"/>
      <c r="M36" s="171"/>
      <c r="N36" s="171"/>
    </row>
    <row r="37" spans="1:14">
      <c r="A37" s="4" t="s">
        <v>182</v>
      </c>
      <c r="C37" s="171">
        <f>C6</f>
        <v>27026</v>
      </c>
      <c r="D37" s="171">
        <f t="shared" ref="D37:M37" si="7">D6</f>
        <v>76329</v>
      </c>
      <c r="E37" s="171">
        <f t="shared" si="7"/>
        <v>112175</v>
      </c>
      <c r="F37" s="171">
        <f t="shared" si="7"/>
        <v>139456</v>
      </c>
      <c r="G37" s="171">
        <f t="shared" si="7"/>
        <v>148135</v>
      </c>
      <c r="H37" s="171">
        <f t="shared" si="7"/>
        <v>0</v>
      </c>
      <c r="I37" s="171">
        <f t="shared" si="7"/>
        <v>0</v>
      </c>
      <c r="J37" s="171">
        <f t="shared" si="7"/>
        <v>0</v>
      </c>
      <c r="K37" s="171">
        <f t="shared" si="7"/>
        <v>0</v>
      </c>
      <c r="L37" s="171">
        <f t="shared" si="7"/>
        <v>0</v>
      </c>
      <c r="M37" s="171">
        <f t="shared" si="7"/>
        <v>0</v>
      </c>
      <c r="N37" s="171">
        <f t="shared" ref="N37" si="8">N6</f>
        <v>0</v>
      </c>
    </row>
    <row r="38" spans="1:14">
      <c r="A38" s="4" t="s">
        <v>183</v>
      </c>
      <c r="C38" s="171">
        <f>C5</f>
        <v>13718</v>
      </c>
      <c r="D38" s="171">
        <f t="shared" ref="D38:M38" si="9">D5</f>
        <v>13718</v>
      </c>
      <c r="E38" s="171">
        <f t="shared" si="9"/>
        <v>13718</v>
      </c>
      <c r="F38" s="171">
        <f t="shared" si="9"/>
        <v>13718</v>
      </c>
      <c r="G38" s="171">
        <f t="shared" si="9"/>
        <v>13718</v>
      </c>
      <c r="H38" s="171">
        <f t="shared" si="9"/>
        <v>0</v>
      </c>
      <c r="I38" s="171">
        <f t="shared" si="9"/>
        <v>0</v>
      </c>
      <c r="J38" s="171">
        <f t="shared" si="9"/>
        <v>0</v>
      </c>
      <c r="K38" s="171">
        <f t="shared" si="9"/>
        <v>0</v>
      </c>
      <c r="L38" s="171">
        <f t="shared" si="9"/>
        <v>0</v>
      </c>
      <c r="M38" s="171">
        <f t="shared" si="9"/>
        <v>0</v>
      </c>
      <c r="N38" s="171">
        <f t="shared" ref="N38" si="10">N5</f>
        <v>0</v>
      </c>
    </row>
    <row r="39" spans="1:14">
      <c r="A39" s="82" t="s">
        <v>184</v>
      </c>
      <c r="C39" s="171">
        <f>C7</f>
        <v>4512</v>
      </c>
      <c r="D39" s="171">
        <f t="shared" ref="D39:M40" si="11">D7</f>
        <v>6519</v>
      </c>
      <c r="E39" s="171">
        <f t="shared" si="11"/>
        <v>7796</v>
      </c>
      <c r="F39" s="171">
        <f t="shared" si="11"/>
        <v>9072</v>
      </c>
      <c r="G39" s="171">
        <f t="shared" si="11"/>
        <v>9658</v>
      </c>
      <c r="H39" s="171">
        <f t="shared" si="11"/>
        <v>0</v>
      </c>
      <c r="I39" s="171">
        <f t="shared" si="11"/>
        <v>0</v>
      </c>
      <c r="J39" s="171">
        <f t="shared" si="11"/>
        <v>0</v>
      </c>
      <c r="K39" s="171">
        <f t="shared" si="11"/>
        <v>0</v>
      </c>
      <c r="L39" s="171">
        <f t="shared" si="11"/>
        <v>0</v>
      </c>
      <c r="M39" s="171">
        <f t="shared" si="11"/>
        <v>0</v>
      </c>
      <c r="N39" s="171">
        <f t="shared" ref="N39" si="12">N7</f>
        <v>0</v>
      </c>
    </row>
    <row r="40" spans="1:14">
      <c r="A40" s="4" t="s">
        <v>185</v>
      </c>
      <c r="C40" s="171">
        <f>C8</f>
        <v>2500</v>
      </c>
      <c r="D40" s="171">
        <f t="shared" si="11"/>
        <v>2500</v>
      </c>
      <c r="E40" s="171">
        <f t="shared" si="11"/>
        <v>2500</v>
      </c>
      <c r="F40" s="171">
        <f t="shared" si="11"/>
        <v>2500</v>
      </c>
      <c r="G40" s="171">
        <f t="shared" si="11"/>
        <v>2500</v>
      </c>
      <c r="H40" s="171">
        <f t="shared" si="11"/>
        <v>2500</v>
      </c>
      <c r="I40" s="171">
        <f t="shared" si="11"/>
        <v>2500</v>
      </c>
      <c r="J40" s="171">
        <f t="shared" si="11"/>
        <v>2500</v>
      </c>
      <c r="K40" s="171">
        <f t="shared" si="11"/>
        <v>2500</v>
      </c>
      <c r="L40" s="171">
        <f t="shared" si="11"/>
        <v>2500</v>
      </c>
      <c r="M40" s="171">
        <f t="shared" si="11"/>
        <v>2500</v>
      </c>
      <c r="N40" s="171">
        <f t="shared" ref="N40" si="13">N8</f>
        <v>2500</v>
      </c>
    </row>
    <row r="41" spans="1:14">
      <c r="A41" s="228" t="s">
        <v>67</v>
      </c>
      <c r="B41" s="149">
        <f>SUM(C41:N41)</f>
        <v>1345452</v>
      </c>
      <c r="C41" s="171">
        <f>SUM(C36:C40)</f>
        <v>85690</v>
      </c>
      <c r="D41" s="171">
        <f t="shared" ref="D41:M41" si="14">SUM(D36:D40)</f>
        <v>206202</v>
      </c>
      <c r="E41" s="171">
        <f t="shared" si="14"/>
        <v>293639</v>
      </c>
      <c r="F41" s="171">
        <f t="shared" si="14"/>
        <v>360487</v>
      </c>
      <c r="G41" s="171">
        <f t="shared" si="14"/>
        <v>381934</v>
      </c>
      <c r="H41" s="171">
        <f t="shared" si="14"/>
        <v>2500</v>
      </c>
      <c r="I41" s="171">
        <f t="shared" si="14"/>
        <v>2500</v>
      </c>
      <c r="J41" s="171">
        <f t="shared" si="14"/>
        <v>2500</v>
      </c>
      <c r="K41" s="171">
        <f t="shared" si="14"/>
        <v>2500</v>
      </c>
      <c r="L41" s="171">
        <f t="shared" si="14"/>
        <v>2500</v>
      </c>
      <c r="M41" s="171">
        <f t="shared" si="14"/>
        <v>2500</v>
      </c>
      <c r="N41" s="171">
        <f t="shared" ref="N41" si="15">SUM(N36:N40)</f>
        <v>2500</v>
      </c>
    </row>
    <row r="42" spans="1:14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</row>
    <row r="43" spans="1:14">
      <c r="A43" s="228" t="s">
        <v>186</v>
      </c>
      <c r="B43" s="149">
        <f>SUM(C43:N43)</f>
        <v>-126305</v>
      </c>
      <c r="C43" s="171">
        <f>C33-C41</f>
        <v>-15371</v>
      </c>
      <c r="D43" s="171">
        <f t="shared" ref="D43:M43" si="16">D33-D41</f>
        <v>-19325</v>
      </c>
      <c r="E43" s="171">
        <f t="shared" si="16"/>
        <v>6950</v>
      </c>
      <c r="F43" s="171">
        <f t="shared" si="16"/>
        <v>-21539</v>
      </c>
      <c r="G43" s="171">
        <f t="shared" si="16"/>
        <v>-59520</v>
      </c>
      <c r="H43" s="171">
        <f t="shared" si="16"/>
        <v>-2500</v>
      </c>
      <c r="I43" s="171">
        <f t="shared" si="16"/>
        <v>-2500</v>
      </c>
      <c r="J43" s="171">
        <f t="shared" si="16"/>
        <v>-2500</v>
      </c>
      <c r="K43" s="171">
        <f t="shared" si="16"/>
        <v>-2500</v>
      </c>
      <c r="L43" s="171">
        <f t="shared" si="16"/>
        <v>-2500</v>
      </c>
      <c r="M43" s="171">
        <f t="shared" si="16"/>
        <v>-2500</v>
      </c>
      <c r="N43" s="171">
        <f t="shared" ref="N43" si="17">N33-N41</f>
        <v>-2500</v>
      </c>
    </row>
  </sheetData>
  <pageMargins left="0.7" right="0.7" top="0.75" bottom="0.75" header="0.3" footer="0.3"/>
  <pageSetup scale="6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ADC10-6B1D-41DE-8294-B0A0E1EEA994}"/>
</file>

<file path=customXml/itemProps2.xml><?xml version="1.0" encoding="utf-8"?>
<ds:datastoreItem xmlns:ds="http://schemas.openxmlformats.org/officeDocument/2006/customXml" ds:itemID="{B5F4C9EA-0B58-4C27-81CF-BF1EDE5E8ABE}"/>
</file>

<file path=customXml/itemProps3.xml><?xml version="1.0" encoding="utf-8"?>
<ds:datastoreItem xmlns:ds="http://schemas.openxmlformats.org/officeDocument/2006/customXml" ds:itemID="{08AF5353-137E-445F-B999-2D2FA11B8615}"/>
</file>

<file path=customXml/itemProps4.xml><?xml version="1.0" encoding="utf-8"?>
<ds:datastoreItem xmlns:ds="http://schemas.openxmlformats.org/officeDocument/2006/customXml" ds:itemID="{2E7A1707-240E-4BA0-8D46-A958E586F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2020-06-10T17:32:45Z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