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5" yWindow="30" windowWidth="25155" windowHeight="1224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ONLY'!$Q$69:$Q$81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ONLY'!$A$1:$Q$99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ONLY'!$1:$15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ONLY'!$B$14:$N$98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ONLY'!$B$14:$N$98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45621"/>
  <customWorkbookViews>
    <customWorkbookView name="Mariana Chahian - Personal View" guid="{BD9E2363-BAFF-4761-954C-06F45812FF19}" mergeInterval="0" personalView="1" maximized="1" windowWidth="1276" windowHeight="826" tabRatio="876" activeSheetId="6"/>
    <customWorkbookView name="Anna C. Moran - Personal View" guid="{017526D1-6BA3-42E1-A5D5-C079DC08F7DA}" mergeInterval="0" personalView="1" maximized="1" windowWidth="1123" windowHeight="803" tabRatio="876" activeSheetId="9"/>
  </customWorkbookViews>
</workbook>
</file>

<file path=xl/calcChain.xml><?xml version="1.0" encoding="utf-8"?>
<calcChain xmlns="http://schemas.openxmlformats.org/spreadsheetml/2006/main">
  <c r="P72" i="9" l="1"/>
  <c r="P73" i="9"/>
  <c r="G58" i="9" l="1"/>
  <c r="G44" i="9" l="1"/>
  <c r="P33" i="9" l="1"/>
  <c r="G24" i="9"/>
  <c r="G23" i="9"/>
  <c r="G22" i="9"/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D18" i="16"/>
  <c r="E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D46" i="14" s="1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F10" i="14"/>
  <c r="H10" i="14"/>
  <c r="J10" i="14"/>
  <c r="L10" i="14"/>
  <c r="N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N16" i="14"/>
  <c r="F17" i="14"/>
  <c r="G17" i="14"/>
  <c r="H17" i="14"/>
  <c r="I17" i="14"/>
  <c r="J17" i="14"/>
  <c r="K17" i="14"/>
  <c r="L17" i="14"/>
  <c r="M17" i="14"/>
  <c r="N17" i="14"/>
  <c r="D21" i="14"/>
  <c r="D23" i="14" s="1"/>
  <c r="D26" i="14" s="1"/>
  <c r="E21" i="14"/>
  <c r="E23" i="14" s="1"/>
  <c r="F21" i="14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F23" i="14"/>
  <c r="P23" i="14"/>
  <c r="V23" i="14"/>
  <c r="E24" i="14"/>
  <c r="F24" i="14"/>
  <c r="G24" i="14"/>
  <c r="H24" i="14"/>
  <c r="I24" i="14"/>
  <c r="J24" i="14"/>
  <c r="K24" i="14"/>
  <c r="L24" i="14"/>
  <c r="M24" i="14"/>
  <c r="N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I28" i="14"/>
  <c r="I30" i="14" s="1"/>
  <c r="J28" i="14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V28" i="14"/>
  <c r="V30" i="14" s="1"/>
  <c r="W28" i="14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H30" i="14"/>
  <c r="J30" i="14"/>
  <c r="N30" i="14"/>
  <c r="U30" i="14"/>
  <c r="W30" i="14"/>
  <c r="Y30" i="14"/>
  <c r="D31" i="14"/>
  <c r="E31" i="14"/>
  <c r="F31" i="14"/>
  <c r="G31" i="14"/>
  <c r="H31" i="14"/>
  <c r="I31" i="14"/>
  <c r="J31" i="14"/>
  <c r="K31" i="14"/>
  <c r="L31" i="14"/>
  <c r="M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/>
  <c r="E42" i="14"/>
  <c r="E44" i="14"/>
  <c r="F35" i="14"/>
  <c r="F37" i="14"/>
  <c r="G35" i="14"/>
  <c r="G37" i="14"/>
  <c r="H35" i="14"/>
  <c r="H37" i="14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R37" i="14"/>
  <c r="E38" i="14"/>
  <c r="F38" i="14"/>
  <c r="G38" i="14"/>
  <c r="H38" i="14"/>
  <c r="I38" i="14"/>
  <c r="J38" i="14"/>
  <c r="K38" i="14"/>
  <c r="L38" i="14"/>
  <c r="M38" i="14"/>
  <c r="N38" i="14"/>
  <c r="AB41" i="14"/>
  <c r="D42" i="14"/>
  <c r="D44" i="14" s="1"/>
  <c r="D47" i="14" s="1"/>
  <c r="E47" i="14" s="1"/>
  <c r="F42" i="14"/>
  <c r="G42" i="14"/>
  <c r="G44" i="14" s="1"/>
  <c r="H42" i="14"/>
  <c r="I42" i="14"/>
  <c r="I44" i="14" s="1"/>
  <c r="J42" i="14"/>
  <c r="J44" i="14" s="1"/>
  <c r="K42" i="14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T42" i="14"/>
  <c r="T44" i="14" s="1"/>
  <c r="U42" i="14"/>
  <c r="V42" i="14"/>
  <c r="V44" i="14" s="1"/>
  <c r="W42" i="14"/>
  <c r="X42" i="14"/>
  <c r="X44" i="14" s="1"/>
  <c r="Y42" i="14"/>
  <c r="Z42" i="14"/>
  <c r="Z44" i="14" s="1"/>
  <c r="AA42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F44" i="14"/>
  <c r="H44" i="14"/>
  <c r="K44" i="14"/>
  <c r="Q44" i="14"/>
  <c r="S44" i="14"/>
  <c r="U44" i="14"/>
  <c r="W44" i="14"/>
  <c r="Y44" i="14"/>
  <c r="AA44" i="14"/>
  <c r="E45" i="14"/>
  <c r="F45" i="14"/>
  <c r="G45" i="14"/>
  <c r="H45" i="14"/>
  <c r="I45" i="14"/>
  <c r="J45" i="14"/>
  <c r="K45" i="14"/>
  <c r="L45" i="14"/>
  <c r="M45" i="14"/>
  <c r="N45" i="14"/>
  <c r="AB48" i="14"/>
  <c r="D49" i="14"/>
  <c r="D52" i="14" s="1"/>
  <c r="F49" i="14"/>
  <c r="G49" i="14"/>
  <c r="H49" i="14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Q49" i="14"/>
  <c r="R49" i="14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H51" i="14"/>
  <c r="P51" i="14"/>
  <c r="R51" i="14"/>
  <c r="X51" i="14"/>
  <c r="E52" i="14"/>
  <c r="F52" i="14"/>
  <c r="G52" i="14"/>
  <c r="H52" i="14"/>
  <c r="I52" i="14"/>
  <c r="J52" i="14"/>
  <c r="K52" i="14"/>
  <c r="L52" i="14"/>
  <c r="M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N72" i="14" s="1"/>
  <c r="O56" i="14"/>
  <c r="O58" i="14" s="1"/>
  <c r="P56" i="14"/>
  <c r="Q56" i="14"/>
  <c r="Q58" i="14" s="1"/>
  <c r="R56" i="14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R58" i="14"/>
  <c r="E59" i="14"/>
  <c r="F59" i="14"/>
  <c r="G59" i="14"/>
  <c r="H59" i="14"/>
  <c r="I59" i="14"/>
  <c r="J59" i="14"/>
  <c r="K59" i="14"/>
  <c r="L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J65" i="14"/>
  <c r="N65" i="14"/>
  <c r="T65" i="14"/>
  <c r="E66" i="14"/>
  <c r="F66" i="14"/>
  <c r="G66" i="14"/>
  <c r="H66" i="14"/>
  <c r="I66" i="14"/>
  <c r="J66" i="14"/>
  <c r="K66" i="14"/>
  <c r="L66" i="14"/>
  <c r="M66" i="14"/>
  <c r="N66" i="14"/>
  <c r="O66" i="14"/>
  <c r="P66" i="14" s="1"/>
  <c r="D67" i="14"/>
  <c r="E67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M79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F86" i="14" s="1"/>
  <c r="G84" i="14"/>
  <c r="H84" i="14"/>
  <c r="H91" i="14" s="1"/>
  <c r="H98" i="14" s="1"/>
  <c r="I84" i="14"/>
  <c r="J84" i="14"/>
  <c r="J86" i="14" s="1"/>
  <c r="K84" i="14"/>
  <c r="L84" i="14"/>
  <c r="L91" i="14" s="1"/>
  <c r="L98" i="14" s="1"/>
  <c r="M84" i="14"/>
  <c r="O84" i="14"/>
  <c r="O86" i="14" s="1"/>
  <c r="P84" i="14"/>
  <c r="Q84" i="14"/>
  <c r="R84" i="14"/>
  <c r="S84" i="14"/>
  <c r="T84" i="14"/>
  <c r="T86" i="14" s="1"/>
  <c r="V84" i="14"/>
  <c r="V86" i="14" s="1"/>
  <c r="W84" i="14"/>
  <c r="X84" i="14"/>
  <c r="X86" i="14" s="1"/>
  <c r="Y84" i="14"/>
  <c r="Z84" i="14"/>
  <c r="Z86" i="14" s="1"/>
  <c r="AA84" i="14"/>
  <c r="P85" i="14"/>
  <c r="P92" i="14" s="1"/>
  <c r="Q85" i="14"/>
  <c r="R85" i="14"/>
  <c r="R92" i="14" s="1"/>
  <c r="S85" i="14"/>
  <c r="T85" i="14"/>
  <c r="T92" i="14" s="1"/>
  <c r="U85" i="14"/>
  <c r="V85" i="14"/>
  <c r="V92" i="14" s="1"/>
  <c r="W85" i="14"/>
  <c r="X85" i="14"/>
  <c r="X92" i="14" s="1"/>
  <c r="Y85" i="14"/>
  <c r="Z85" i="14"/>
  <c r="Z92" i="14" s="1"/>
  <c r="AA85" i="14"/>
  <c r="P86" i="14"/>
  <c r="W86" i="14"/>
  <c r="Y86" i="14"/>
  <c r="AA86" i="14"/>
  <c r="E87" i="14"/>
  <c r="F87" i="14"/>
  <c r="F94" i="14" s="1"/>
  <c r="G87" i="14"/>
  <c r="H87" i="14"/>
  <c r="H94" i="14" s="1"/>
  <c r="I87" i="14"/>
  <c r="J87" i="14"/>
  <c r="J94" i="14" s="1"/>
  <c r="K87" i="14"/>
  <c r="L87" i="14"/>
  <c r="M87" i="14"/>
  <c r="N87" i="14"/>
  <c r="N94" i="14" s="1"/>
  <c r="AD90" i="14"/>
  <c r="AE90" i="14"/>
  <c r="E91" i="14"/>
  <c r="E98" i="14" s="1"/>
  <c r="F91" i="14"/>
  <c r="F98" i="14" s="1"/>
  <c r="N91" i="14"/>
  <c r="N98" i="14" s="1"/>
  <c r="D92" i="14"/>
  <c r="E92" i="14"/>
  <c r="F92" i="14"/>
  <c r="G92" i="14"/>
  <c r="H92" i="14"/>
  <c r="I92" i="14"/>
  <c r="J92" i="14"/>
  <c r="K92" i="14"/>
  <c r="L92" i="14"/>
  <c r="M92" i="14"/>
  <c r="N92" i="14"/>
  <c r="O92" i="14"/>
  <c r="Q92" i="14"/>
  <c r="S92" i="14"/>
  <c r="U92" i="14"/>
  <c r="W92" i="14"/>
  <c r="Y92" i="14"/>
  <c r="AA92" i="14"/>
  <c r="L94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Q7" i="13"/>
  <c r="Q9" i="13" s="1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R8" i="13"/>
  <c r="S8" i="13"/>
  <c r="T8" i="13"/>
  <c r="U8" i="13"/>
  <c r="V8" i="13"/>
  <c r="W8" i="13"/>
  <c r="X8" i="13"/>
  <c r="Y8" i="13"/>
  <c r="Z8" i="13"/>
  <c r="AA8" i="13"/>
  <c r="D9" i="13"/>
  <c r="D12" i="13" s="1"/>
  <c r="E12" i="13" s="1"/>
  <c r="F12" i="13" s="1"/>
  <c r="G12" i="13" s="1"/>
  <c r="F9" i="13"/>
  <c r="H9" i="13"/>
  <c r="J9" i="13"/>
  <c r="L9" i="13"/>
  <c r="N9" i="13"/>
  <c r="P9" i="13"/>
  <c r="R9" i="13"/>
  <c r="T9" i="13"/>
  <c r="Y9" i="13"/>
  <c r="E10" i="13"/>
  <c r="F10" i="13"/>
  <c r="G10" i="13"/>
  <c r="H10" i="13"/>
  <c r="I10" i="13"/>
  <c r="J10" i="13"/>
  <c r="K10" i="13"/>
  <c r="L10" i="13"/>
  <c r="M10" i="13"/>
  <c r="N10" i="13"/>
  <c r="O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Z16" i="13" s="1"/>
  <c r="AA14" i="13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S15" i="13"/>
  <c r="T15" i="13"/>
  <c r="U15" i="13"/>
  <c r="V15" i="13"/>
  <c r="W15" i="13"/>
  <c r="X15" i="13"/>
  <c r="Y15" i="13"/>
  <c r="Z15" i="13"/>
  <c r="AA15" i="13"/>
  <c r="G16" i="13"/>
  <c r="I16" i="13"/>
  <c r="K16" i="13"/>
  <c r="M16" i="13"/>
  <c r="Q16" i="13"/>
  <c r="R16" i="13"/>
  <c r="S16" i="13"/>
  <c r="T16" i="13"/>
  <c r="U16" i="13"/>
  <c r="V16" i="13"/>
  <c r="W16" i="13"/>
  <c r="X16" i="13"/>
  <c r="Y16" i="13"/>
  <c r="AA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D23" i="13"/>
  <c r="D26" i="13" s="1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AA23" i="13"/>
  <c r="E24" i="13"/>
  <c r="F24" i="13"/>
  <c r="G24" i="13"/>
  <c r="H24" i="13"/>
  <c r="I24" i="13"/>
  <c r="J24" i="13"/>
  <c r="K24" i="13"/>
  <c r="L24" i="13"/>
  <c r="M24" i="13"/>
  <c r="N24" i="13"/>
  <c r="O24" i="13"/>
  <c r="P24" i="13" s="1"/>
  <c r="Q24" i="13" s="1"/>
  <c r="R24" i="13" s="1"/>
  <c r="S24" i="13" s="1"/>
  <c r="T24" i="13" s="1"/>
  <c r="U24" i="13" s="1"/>
  <c r="V24" i="13" s="1"/>
  <c r="D25" i="13"/>
  <c r="E25" i="13" s="1"/>
  <c r="F25" i="13" s="1"/>
  <c r="G25" i="13" s="1"/>
  <c r="H25" i="13" s="1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D29" i="13"/>
  <c r="D32" i="13" s="1"/>
  <c r="E29" i="13"/>
  <c r="F29" i="13"/>
  <c r="F30" i="13" s="1"/>
  <c r="G29" i="13"/>
  <c r="G30" i="13" s="1"/>
  <c r="H29" i="13"/>
  <c r="H30" i="13" s="1"/>
  <c r="I29" i="13"/>
  <c r="J29" i="13"/>
  <c r="J30" i="13"/>
  <c r="K29" i="13"/>
  <c r="L29" i="13"/>
  <c r="L30" i="13" s="1"/>
  <c r="M29" i="13"/>
  <c r="N29" i="13"/>
  <c r="N30" i="13" s="1"/>
  <c r="O29" i="13"/>
  <c r="O30" i="13" s="1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M30" i="13"/>
  <c r="AA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D37" i="13" s="1"/>
  <c r="D40" i="13" s="1"/>
  <c r="E36" i="13"/>
  <c r="E37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AA42" i="13"/>
  <c r="AA44" i="13" s="1"/>
  <c r="AA119" i="13"/>
  <c r="AA121" i="13" s="1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100" i="13" s="1"/>
  <c r="Q63" i="13"/>
  <c r="Q65" i="13" s="1"/>
  <c r="Q56" i="13"/>
  <c r="Q58" i="13" s="1"/>
  <c r="Q107" i="13"/>
  <c r="U98" i="13"/>
  <c r="U100" i="13" s="1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58" i="13" s="1"/>
  <c r="Y107" i="13"/>
  <c r="S51" i="13"/>
  <c r="D50" i="13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E51" i="13"/>
  <c r="D54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 s="1"/>
  <c r="D53" i="13"/>
  <c r="E53" i="13" s="1"/>
  <c r="F53" i="13" s="1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I63" i="13"/>
  <c r="J63" i="13"/>
  <c r="K63" i="13"/>
  <c r="L63" i="13"/>
  <c r="M63" i="13"/>
  <c r="N63" i="13"/>
  <c r="O63" i="13"/>
  <c r="P63" i="13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H66" i="13"/>
  <c r="I66" i="13"/>
  <c r="J66" i="13"/>
  <c r="K66" i="13"/>
  <c r="L66" i="13"/>
  <c r="M66" i="13"/>
  <c r="N66" i="13"/>
  <c r="O66" i="13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C21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T98" i="13"/>
  <c r="T100" i="13" s="1"/>
  <c r="V98" i="13"/>
  <c r="V100" i="13" s="1"/>
  <c r="X98" i="13"/>
  <c r="X100" i="13" s="1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86" i="13"/>
  <c r="H85" i="13"/>
  <c r="H86" i="13"/>
  <c r="I85" i="13"/>
  <c r="I86" i="13"/>
  <c r="J85" i="13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G98" i="13"/>
  <c r="H98" i="13"/>
  <c r="I98" i="13"/>
  <c r="J98" i="13"/>
  <c r="K98" i="13"/>
  <c r="L98" i="13"/>
  <c r="M98" i="13"/>
  <c r="N98" i="13"/>
  <c r="O98" i="13"/>
  <c r="D99" i="13"/>
  <c r="D100" i="13" s="1"/>
  <c r="D103" i="13" s="1"/>
  <c r="E99" i="13"/>
  <c r="E100" i="13"/>
  <c r="F99" i="13"/>
  <c r="F100" i="13"/>
  <c r="G99" i="13"/>
  <c r="G100" i="13"/>
  <c r="H99" i="13"/>
  <c r="I99" i="13"/>
  <c r="I100" i="13" s="1"/>
  <c r="J99" i="13"/>
  <c r="J100" i="13" s="1"/>
  <c r="K99" i="13"/>
  <c r="K100" i="13" s="1"/>
  <c r="L99" i="13"/>
  <c r="L100" i="13" s="1"/>
  <c r="M99" i="13"/>
  <c r="M100" i="13" s="1"/>
  <c r="N99" i="13"/>
  <c r="N100" i="13" s="1"/>
  <c r="O99" i="13"/>
  <c r="O100" i="13" s="1"/>
  <c r="P99" i="13"/>
  <c r="Q99" i="13"/>
  <c r="R99" i="13"/>
  <c r="S99" i="13"/>
  <c r="T99" i="13"/>
  <c r="U99" i="13"/>
  <c r="V99" i="13"/>
  <c r="W99" i="13"/>
  <c r="X99" i="13"/>
  <c r="Y99" i="13"/>
  <c r="Z99" i="13"/>
  <c r="AA99" i="13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D107" i="13" s="1"/>
  <c r="E106" i="13"/>
  <c r="E107" i="13" s="1"/>
  <c r="F106" i="13"/>
  <c r="G106" i="13"/>
  <c r="G107" i="13"/>
  <c r="H106" i="13"/>
  <c r="I106" i="13"/>
  <c r="I107" i="13" s="1"/>
  <c r="J106" i="13"/>
  <c r="J107" i="13" s="1"/>
  <c r="K106" i="13"/>
  <c r="K107" i="13" s="1"/>
  <c r="L106" i="13"/>
  <c r="L107" i="13" s="1"/>
  <c r="M106" i="13"/>
  <c r="M107" i="13"/>
  <c r="N106" i="13"/>
  <c r="N107" i="13" s="1"/>
  <c r="O106" i="13"/>
  <c r="O107" i="13" s="1"/>
  <c r="O148" i="13" s="1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F107" i="13"/>
  <c r="H107" i="13"/>
  <c r="P107" i="13"/>
  <c r="S107" i="13"/>
  <c r="AA107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E120" i="13"/>
  <c r="E128" i="13" s="1"/>
  <c r="F120" i="13"/>
  <c r="F121" i="13"/>
  <c r="G120" i="13"/>
  <c r="H120" i="13"/>
  <c r="H121" i="13" s="1"/>
  <c r="I120" i="13"/>
  <c r="I128" i="13" s="1"/>
  <c r="J120" i="13"/>
  <c r="J121" i="13"/>
  <c r="K120" i="13"/>
  <c r="K121" i="13"/>
  <c r="L120" i="13"/>
  <c r="L121" i="13"/>
  <c r="M120" i="13"/>
  <c r="M128" i="13"/>
  <c r="N120" i="13"/>
  <c r="N121" i="13"/>
  <c r="O120" i="13"/>
  <c r="P120" i="13"/>
  <c r="P128" i="13" s="1"/>
  <c r="Q120" i="13"/>
  <c r="R120" i="13"/>
  <c r="R128" i="13" s="1"/>
  <c r="S120" i="13"/>
  <c r="T120" i="13"/>
  <c r="T128" i="13" s="1"/>
  <c r="U120" i="13"/>
  <c r="V120" i="13"/>
  <c r="V128" i="13" s="1"/>
  <c r="W120" i="13"/>
  <c r="X120" i="13"/>
  <c r="X128" i="13" s="1"/>
  <c r="Y120" i="13"/>
  <c r="Z120" i="13"/>
  <c r="Z128" i="13" s="1"/>
  <c r="AA120" i="13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E130" i="13" s="1"/>
  <c r="F122" i="13"/>
  <c r="G122" i="13"/>
  <c r="G130" i="13" s="1"/>
  <c r="H122" i="13"/>
  <c r="I122" i="13"/>
  <c r="I130" i="13" s="1"/>
  <c r="J122" i="13"/>
  <c r="K122" i="13"/>
  <c r="K130" i="13" s="1"/>
  <c r="L122" i="13"/>
  <c r="M122" i="13"/>
  <c r="N122" i="13"/>
  <c r="O122" i="13"/>
  <c r="P122" i="13" s="1"/>
  <c r="AA127" i="13"/>
  <c r="AA134" i="13" s="1"/>
  <c r="AD127" i="13"/>
  <c r="AE127" i="13"/>
  <c r="F128" i="13"/>
  <c r="H128" i="13"/>
  <c r="J128" i="13"/>
  <c r="K128" i="13"/>
  <c r="L128" i="13"/>
  <c r="N128" i="13"/>
  <c r="O128" i="13"/>
  <c r="Q128" i="13"/>
  <c r="S128" i="13"/>
  <c r="U128" i="13"/>
  <c r="W128" i="13"/>
  <c r="Y128" i="13"/>
  <c r="AA128" i="13"/>
  <c r="F130" i="13"/>
  <c r="J130" i="13"/>
  <c r="AA139" i="13"/>
  <c r="D140" i="13"/>
  <c r="AB140" i="13" s="1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E142" i="13"/>
  <c r="F142" i="13"/>
  <c r="G142" i="13"/>
  <c r="H142" i="13"/>
  <c r="I142" i="13"/>
  <c r="J142" i="13"/>
  <c r="K142" i="13"/>
  <c r="L142" i="13"/>
  <c r="M142" i="13"/>
  <c r="N142" i="13"/>
  <c r="O142" i="13"/>
  <c r="AB145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D147" i="13"/>
  <c r="E147" i="13"/>
  <c r="D155" i="13"/>
  <c r="AB155" i="13" s="1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P148" i="13"/>
  <c r="S148" i="13"/>
  <c r="E149" i="13"/>
  <c r="F149" i="13"/>
  <c r="G149" i="13"/>
  <c r="H149" i="13"/>
  <c r="I149" i="13"/>
  <c r="J149" i="13"/>
  <c r="K149" i="13"/>
  <c r="L149" i="13"/>
  <c r="M149" i="13"/>
  <c r="N149" i="13"/>
  <c r="O149" i="13"/>
  <c r="AB153" i="13"/>
  <c r="AA154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E157" i="13"/>
  <c r="F157" i="13"/>
  <c r="G157" i="13"/>
  <c r="H157" i="13"/>
  <c r="I157" i="13"/>
  <c r="J157" i="13"/>
  <c r="K157" i="13"/>
  <c r="L157" i="13"/>
  <c r="M157" i="13"/>
  <c r="N157" i="13"/>
  <c r="O157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I8" i="12"/>
  <c r="I10" i="12" s="1"/>
  <c r="I13" i="12" s="1"/>
  <c r="J8" i="12"/>
  <c r="J10" i="12" s="1"/>
  <c r="J13" i="12" s="1"/>
  <c r="K8" i="12"/>
  <c r="K10" i="12" s="1"/>
  <c r="K13" i="12" s="1"/>
  <c r="L8" i="12"/>
  <c r="M8" i="12"/>
  <c r="M10" i="12" s="1"/>
  <c r="M13" i="12" s="1"/>
  <c r="P8" i="12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X8" i="12"/>
  <c r="Y8" i="12"/>
  <c r="Y10" i="12" s="1"/>
  <c r="Y13" i="12" s="1"/>
  <c r="Z8" i="12"/>
  <c r="Z10" i="12" s="1"/>
  <c r="AA8" i="12"/>
  <c r="AB8" i="12"/>
  <c r="H10" i="12"/>
  <c r="H13" i="12" s="1"/>
  <c r="L10" i="12"/>
  <c r="L13" i="12" s="1"/>
  <c r="AC8" i="12"/>
  <c r="X10" i="12"/>
  <c r="X13" i="12" s="1"/>
  <c r="AA10" i="12"/>
  <c r="AA13" i="12" s="1"/>
  <c r="W10" i="12"/>
  <c r="W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/>
  <c r="K9" i="12"/>
  <c r="K12" i="12"/>
  <c r="L9" i="12"/>
  <c r="L12" i="12"/>
  <c r="M9" i="12"/>
  <c r="M12" i="12"/>
  <c r="N9" i="12"/>
  <c r="N12" i="12"/>
  <c r="P9" i="12"/>
  <c r="P12" i="12"/>
  <c r="Q9" i="12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Q12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K17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40" i="12" s="1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R22" i="12"/>
  <c r="R24" i="12" s="1"/>
  <c r="S22" i="12"/>
  <c r="S24" i="12" s="1"/>
  <c r="T22" i="12"/>
  <c r="T24" i="12" s="1"/>
  <c r="U22" i="12"/>
  <c r="W22" i="12"/>
  <c r="W24" i="12" s="1"/>
  <c r="X22" i="12"/>
  <c r="X24" i="12" s="1"/>
  <c r="Y22" i="12"/>
  <c r="Y24" i="12" s="1"/>
  <c r="Z22" i="12"/>
  <c r="Z24" i="12" s="1"/>
  <c r="AA22" i="12"/>
  <c r="AA24" i="12" s="1"/>
  <c r="V24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U24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V29" i="12"/>
  <c r="X29" i="12"/>
  <c r="Y29" i="12"/>
  <c r="Y31" i="12" s="1"/>
  <c r="Z29" i="12"/>
  <c r="Z31" i="12" s="1"/>
  <c r="AA29" i="12"/>
  <c r="AA31" i="12" s="1"/>
  <c r="K31" i="12"/>
  <c r="U31" i="12"/>
  <c r="H31" i="12"/>
  <c r="Q31" i="12"/>
  <c r="W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V31" i="12"/>
  <c r="X31" i="12"/>
  <c r="E32" i="12"/>
  <c r="F32" i="12"/>
  <c r="G32" i="12"/>
  <c r="H32" i="12"/>
  <c r="I32" i="12"/>
  <c r="J32" i="12"/>
  <c r="K32" i="12"/>
  <c r="L32" i="12"/>
  <c r="M32" i="12"/>
  <c r="N32" i="12"/>
  <c r="D36" i="12"/>
  <c r="D38" i="12" s="1"/>
  <c r="D41" i="12" s="1"/>
  <c r="E36" i="12"/>
  <c r="E38" i="12" s="1"/>
  <c r="F36" i="12"/>
  <c r="G36" i="12"/>
  <c r="G38" i="12" s="1"/>
  <c r="H36" i="12"/>
  <c r="I36" i="12"/>
  <c r="I38" i="12" s="1"/>
  <c r="K36" i="12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Y36" i="12"/>
  <c r="Z36" i="12"/>
  <c r="AA36" i="12"/>
  <c r="AA38" i="12" s="1"/>
  <c r="Z38" i="12"/>
  <c r="T38" i="12"/>
  <c r="X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F38" i="12"/>
  <c r="H38" i="12"/>
  <c r="K38" i="12"/>
  <c r="M38" i="12"/>
  <c r="Y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E48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U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O52" i="12"/>
  <c r="W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F57" i="12"/>
  <c r="F59" i="12" s="1"/>
  <c r="G57" i="12"/>
  <c r="H57" i="12"/>
  <c r="H59" i="12" s="1"/>
  <c r="I57" i="12"/>
  <c r="K57" i="12"/>
  <c r="K59" i="12" s="1"/>
  <c r="L57" i="12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R58" i="12"/>
  <c r="S58" i="12"/>
  <c r="T58" i="12"/>
  <c r="U58" i="12"/>
  <c r="V58" i="12"/>
  <c r="W58" i="12"/>
  <c r="X58" i="12"/>
  <c r="Y58" i="12"/>
  <c r="Z58" i="12"/>
  <c r="AA58" i="12"/>
  <c r="D59" i="12"/>
  <c r="E59" i="12"/>
  <c r="D62" i="12"/>
  <c r="G59" i="12"/>
  <c r="I59" i="12"/>
  <c r="L59" i="12"/>
  <c r="W59" i="12"/>
  <c r="D60" i="12"/>
  <c r="E60" i="12"/>
  <c r="F60" i="12"/>
  <c r="G60" i="12"/>
  <c r="H60" i="12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Y66" i="12"/>
  <c r="AA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L66" i="12"/>
  <c r="E67" i="12"/>
  <c r="F67" i="12"/>
  <c r="G67" i="12"/>
  <c r="H67" i="12"/>
  <c r="I67" i="12"/>
  <c r="J67" i="12"/>
  <c r="K67" i="12"/>
  <c r="L67" i="12"/>
  <c r="M67" i="12"/>
  <c r="N67" i="12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N71" i="12"/>
  <c r="N73" i="12" s="1"/>
  <c r="O71" i="12"/>
  <c r="P71" i="12"/>
  <c r="Q71" i="12"/>
  <c r="R71" i="12"/>
  <c r="S71" i="12"/>
  <c r="T71" i="12"/>
  <c r="T73" i="12" s="1"/>
  <c r="U71" i="12"/>
  <c r="U73" i="12" s="1"/>
  <c r="V71" i="12"/>
  <c r="W71" i="12"/>
  <c r="X71" i="12"/>
  <c r="Y71" i="12"/>
  <c r="AA71" i="12"/>
  <c r="AA73" i="12" s="1"/>
  <c r="H138" i="12"/>
  <c r="H140" i="12" s="1"/>
  <c r="H127" i="12"/>
  <c r="H129" i="12" s="1"/>
  <c r="H120" i="12"/>
  <c r="H122" i="12" s="1"/>
  <c r="H125" i="12" s="1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S73" i="12"/>
  <c r="W73" i="12"/>
  <c r="X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M73" i="12"/>
  <c r="O73" i="12"/>
  <c r="P73" i="12"/>
  <c r="Q73" i="12"/>
  <c r="R73" i="12"/>
  <c r="Y73" i="12"/>
  <c r="E74" i="12"/>
  <c r="F74" i="12"/>
  <c r="G74" i="12"/>
  <c r="H74" i="12"/>
  <c r="I74" i="12"/>
  <c r="J74" i="12"/>
  <c r="K74" i="12"/>
  <c r="L74" i="12"/>
  <c r="M74" i="12"/>
  <c r="N74" i="12"/>
  <c r="D78" i="12"/>
  <c r="D81" i="12" s="1"/>
  <c r="S78" i="12"/>
  <c r="E78" i="12"/>
  <c r="F78" i="12"/>
  <c r="G78" i="12"/>
  <c r="G80" i="12" s="1"/>
  <c r="I78" i="12"/>
  <c r="I80" i="12" s="1"/>
  <c r="K78" i="12"/>
  <c r="L78" i="12"/>
  <c r="M78" i="12"/>
  <c r="M80" i="12" s="1"/>
  <c r="N78" i="12"/>
  <c r="N80" i="12" s="1"/>
  <c r="O78" i="12"/>
  <c r="O80" i="12" s="1"/>
  <c r="P78" i="12"/>
  <c r="Q78" i="12"/>
  <c r="V78" i="12"/>
  <c r="R78" i="12"/>
  <c r="R80" i="12" s="1"/>
  <c r="T78" i="12"/>
  <c r="U78" i="12"/>
  <c r="U80" i="12" s="1"/>
  <c r="W78" i="12"/>
  <c r="X78" i="12"/>
  <c r="X80" i="12" s="1"/>
  <c r="Y78" i="12"/>
  <c r="AA78" i="12"/>
  <c r="AA80" i="12" s="1"/>
  <c r="Y80" i="12"/>
  <c r="K80" i="12"/>
  <c r="L80" i="12"/>
  <c r="S80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E80" i="12"/>
  <c r="P80" i="12"/>
  <c r="V80" i="12"/>
  <c r="E81" i="12"/>
  <c r="F81" i="12"/>
  <c r="G81" i="12"/>
  <c r="H81" i="12"/>
  <c r="I81" i="12"/>
  <c r="J81" i="12"/>
  <c r="K81" i="12"/>
  <c r="L81" i="12"/>
  <c r="M81" i="12"/>
  <c r="N81" i="12"/>
  <c r="D85" i="12"/>
  <c r="D87" i="12" s="1"/>
  <c r="D90" i="12" s="1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Z86" i="12"/>
  <c r="AA86" i="12"/>
  <c r="K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U94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P99" i="12"/>
  <c r="P101" i="12" s="1"/>
  <c r="Q99" i="12"/>
  <c r="Q101" i="12" s="1"/>
  <c r="R99" i="12"/>
  <c r="R101" i="12" s="1"/>
  <c r="S99" i="12"/>
  <c r="T99" i="12"/>
  <c r="T101" i="12" s="1"/>
  <c r="T138" i="12"/>
  <c r="T140" i="12" s="1"/>
  <c r="T127" i="12"/>
  <c r="T129" i="12" s="1"/>
  <c r="T120" i="12"/>
  <c r="T122" i="12" s="1"/>
  <c r="T125" i="12" s="1"/>
  <c r="T113" i="12"/>
  <c r="T115" i="12" s="1"/>
  <c r="T106" i="12"/>
  <c r="T108" i="12" s="1"/>
  <c r="U99" i="12"/>
  <c r="U101" i="12" s="1"/>
  <c r="V99" i="12"/>
  <c r="V101" i="12" s="1"/>
  <c r="W99" i="12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O101" i="12"/>
  <c r="S101" i="12"/>
  <c r="W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8" i="12"/>
  <c r="D138" i="12"/>
  <c r="D140" i="12"/>
  <c r="D143" i="12" s="1"/>
  <c r="E138" i="12"/>
  <c r="E140" i="12" s="1"/>
  <c r="D129" i="12"/>
  <c r="D120" i="12"/>
  <c r="D122" i="12"/>
  <c r="D113" i="12"/>
  <c r="D115" i="12"/>
  <c r="D118" i="12" s="1"/>
  <c r="E106" i="12"/>
  <c r="E108" i="12" s="1"/>
  <c r="F106" i="12"/>
  <c r="G106" i="12"/>
  <c r="G108" i="12" s="1"/>
  <c r="I106" i="12"/>
  <c r="I108" i="12"/>
  <c r="K106" i="12"/>
  <c r="K108" i="12"/>
  <c r="L106" i="12"/>
  <c r="M106" i="12"/>
  <c r="M108" i="12" s="1"/>
  <c r="N106" i="12"/>
  <c r="O106" i="12"/>
  <c r="O108" i="12" s="1"/>
  <c r="P106" i="12"/>
  <c r="R106" i="12"/>
  <c r="R108" i="12" s="1"/>
  <c r="S106" i="12"/>
  <c r="Q106" i="12"/>
  <c r="U106" i="12"/>
  <c r="V106" i="12"/>
  <c r="V108" i="12" s="1"/>
  <c r="W106" i="12"/>
  <c r="W108" i="12" s="1"/>
  <c r="X106" i="12"/>
  <c r="X108" i="12" s="1"/>
  <c r="Y106" i="12"/>
  <c r="Y108" i="12" s="1"/>
  <c r="AA106" i="12"/>
  <c r="AA108" i="12" s="1"/>
  <c r="U108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108" i="12"/>
  <c r="L108" i="12"/>
  <c r="N108" i="12"/>
  <c r="P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E113" i="12"/>
  <c r="F113" i="12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V113" i="12"/>
  <c r="V115" i="12" s="1"/>
  <c r="W113" i="12"/>
  <c r="W115" i="12" s="1"/>
  <c r="X113" i="12"/>
  <c r="X115" i="12" s="1"/>
  <c r="Y113" i="12"/>
  <c r="AA113" i="12"/>
  <c r="AA115" i="12" s="1"/>
  <c r="F115" i="12"/>
  <c r="U115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Y115" i="12"/>
  <c r="D116" i="12"/>
  <c r="E116" i="12"/>
  <c r="F116" i="12"/>
  <c r="G116" i="12"/>
  <c r="H116" i="12"/>
  <c r="I116" i="12"/>
  <c r="J116" i="12"/>
  <c r="K116" i="12"/>
  <c r="L116" i="12"/>
  <c r="M116" i="12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AA120" i="12"/>
  <c r="AA122" i="12" s="1"/>
  <c r="AA125" i="12" s="1"/>
  <c r="X122" i="12"/>
  <c r="X125" i="12" s="1"/>
  <c r="D121" i="12"/>
  <c r="D124" i="12" s="1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K122" i="12"/>
  <c r="K125" i="12" s="1"/>
  <c r="O122" i="12"/>
  <c r="O125" i="12" s="1"/>
  <c r="P122" i="12"/>
  <c r="P125" i="12" s="1"/>
  <c r="V122" i="12"/>
  <c r="V125" i="12" s="1"/>
  <c r="Y122" i="12"/>
  <c r="Y125" i="12" s="1"/>
  <c r="D123" i="12"/>
  <c r="F123" i="12"/>
  <c r="H123" i="12"/>
  <c r="J123" i="12"/>
  <c r="K123" i="12"/>
  <c r="L123" i="12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U127" i="12"/>
  <c r="U129" i="12" s="1"/>
  <c r="R127" i="12"/>
  <c r="R129" i="12" s="1"/>
  <c r="S127" i="12"/>
  <c r="V127" i="12"/>
  <c r="V129" i="12" s="1"/>
  <c r="W127" i="12"/>
  <c r="W129" i="12" s="1"/>
  <c r="X127" i="12"/>
  <c r="Y127" i="12"/>
  <c r="AA127" i="12"/>
  <c r="Y129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Q129" i="12"/>
  <c r="AA129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46" i="12" s="1"/>
  <c r="G154" i="12" s="1"/>
  <c r="G155" i="12"/>
  <c r="G156" i="12"/>
  <c r="I138" i="12"/>
  <c r="I146" i="12" s="1"/>
  <c r="I154" i="12" s="1"/>
  <c r="K138" i="12"/>
  <c r="K146" i="12" s="1"/>
  <c r="K155" i="12"/>
  <c r="K156" i="12"/>
  <c r="L138" i="12"/>
  <c r="L140" i="12" s="1"/>
  <c r="M138" i="12"/>
  <c r="M146" i="12" s="1"/>
  <c r="M154" i="12" s="1"/>
  <c r="M155" i="12"/>
  <c r="M156" i="12"/>
  <c r="N138" i="12"/>
  <c r="N140" i="12" s="1"/>
  <c r="O138" i="12"/>
  <c r="O146" i="12" s="1"/>
  <c r="O154" i="12" s="1"/>
  <c r="O155" i="12"/>
  <c r="O156" i="12"/>
  <c r="P138" i="12"/>
  <c r="P140" i="12" s="1"/>
  <c r="Q138" i="12"/>
  <c r="X138" i="12"/>
  <c r="R138" i="12"/>
  <c r="R140" i="12" s="1"/>
  <c r="S138" i="12"/>
  <c r="U138" i="12"/>
  <c r="U140" i="12" s="1"/>
  <c r="V138" i="12"/>
  <c r="V140" i="12" s="1"/>
  <c r="W138" i="12"/>
  <c r="W140" i="12" s="1"/>
  <c r="Y138" i="12"/>
  <c r="Y140" i="12" s="1"/>
  <c r="AA138" i="12"/>
  <c r="AA140" i="12" s="1"/>
  <c r="S140" i="12"/>
  <c r="R146" i="12"/>
  <c r="R154" i="12" s="1"/>
  <c r="R155" i="12"/>
  <c r="R156" i="12"/>
  <c r="I155" i="12"/>
  <c r="I156" i="12"/>
  <c r="D139" i="12"/>
  <c r="D142" i="12" s="1"/>
  <c r="E139" i="12"/>
  <c r="E147" i="12" s="1"/>
  <c r="F139" i="12"/>
  <c r="G139" i="12"/>
  <c r="H139" i="12"/>
  <c r="H147" i="12" s="1"/>
  <c r="I139" i="12"/>
  <c r="I147" i="12" s="1"/>
  <c r="J139" i="12"/>
  <c r="K139" i="12"/>
  <c r="K147" i="12" s="1"/>
  <c r="L139" i="12"/>
  <c r="L147" i="12" s="1"/>
  <c r="M139" i="12"/>
  <c r="M147" i="12" s="1"/>
  <c r="N139" i="12"/>
  <c r="O139" i="12"/>
  <c r="O147" i="12" s="1"/>
  <c r="P139" i="12"/>
  <c r="P147" i="12" s="1"/>
  <c r="Q139" i="12"/>
  <c r="R139" i="12"/>
  <c r="R147" i="12" s="1"/>
  <c r="S139" i="12"/>
  <c r="T139" i="12"/>
  <c r="T147" i="12" s="1"/>
  <c r="U139" i="12"/>
  <c r="V139" i="12"/>
  <c r="V147" i="12" s="1"/>
  <c r="W139" i="12"/>
  <c r="X139" i="12"/>
  <c r="X147" i="12" s="1"/>
  <c r="Y139" i="12"/>
  <c r="Z139" i="12"/>
  <c r="Z147" i="12" s="1"/>
  <c r="AA139" i="12"/>
  <c r="I140" i="12"/>
  <c r="K140" i="12"/>
  <c r="M140" i="12"/>
  <c r="O140" i="12"/>
  <c r="X140" i="12"/>
  <c r="D141" i="12"/>
  <c r="E141" i="12"/>
  <c r="F141" i="12"/>
  <c r="F149" i="12" s="1"/>
  <c r="G141" i="12"/>
  <c r="H141" i="12"/>
  <c r="I141" i="12"/>
  <c r="J141" i="12"/>
  <c r="K141" i="12"/>
  <c r="K149" i="12" s="1"/>
  <c r="L141" i="12"/>
  <c r="M141" i="12"/>
  <c r="M149" i="12" s="1"/>
  <c r="N141" i="12"/>
  <c r="O141" i="12"/>
  <c r="P141" i="12" s="1"/>
  <c r="AD144" i="12"/>
  <c r="AE144" i="12"/>
  <c r="D146" i="12"/>
  <c r="D154" i="12" s="1"/>
  <c r="H146" i="12"/>
  <c r="H154" i="12" s="1"/>
  <c r="H155" i="12"/>
  <c r="H156" i="12"/>
  <c r="J146" i="12"/>
  <c r="L146" i="12"/>
  <c r="L154" i="12" s="1"/>
  <c r="L155" i="12"/>
  <c r="L156" i="12"/>
  <c r="P146" i="12"/>
  <c r="T146" i="12"/>
  <c r="X146" i="12"/>
  <c r="X154" i="12" s="1"/>
  <c r="X155" i="12"/>
  <c r="X156" i="12"/>
  <c r="D147" i="12"/>
  <c r="G147" i="12"/>
  <c r="J147" i="12"/>
  <c r="N147" i="12"/>
  <c r="Q147" i="12"/>
  <c r="S147" i="12"/>
  <c r="U147" i="12"/>
  <c r="W147" i="12"/>
  <c r="Y147" i="12"/>
  <c r="AA147" i="12"/>
  <c r="H149" i="12"/>
  <c r="J149" i="12"/>
  <c r="L149" i="12"/>
  <c r="N149" i="12"/>
  <c r="J154" i="12"/>
  <c r="J155" i="12"/>
  <c r="J156" i="12"/>
  <c r="P154" i="12"/>
  <c r="P155" i="12"/>
  <c r="P156" i="12"/>
  <c r="T154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D161" i="12"/>
  <c r="AB161" i="12" s="1"/>
  <c r="AC159" i="12" s="1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F164" i="12"/>
  <c r="H164" i="12"/>
  <c r="J164" i="12"/>
  <c r="K164" i="12"/>
  <c r="L164" i="12"/>
  <c r="M164" i="12"/>
  <c r="N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D15" i="11"/>
  <c r="D17" i="11" s="1"/>
  <c r="D20" i="11" s="1"/>
  <c r="E15" i="11"/>
  <c r="E17" i="11"/>
  <c r="F15" i="11"/>
  <c r="F17" i="11"/>
  <c r="G15" i="11"/>
  <c r="G17" i="11"/>
  <c r="H15" i="11"/>
  <c r="H17" i="11"/>
  <c r="I15" i="11"/>
  <c r="I17" i="11"/>
  <c r="J15" i="11"/>
  <c r="J17" i="11"/>
  <c r="K15" i="11"/>
  <c r="K17" i="11"/>
  <c r="L15" i="11"/>
  <c r="L17" i="11"/>
  <c r="M15" i="11"/>
  <c r="M17" i="1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E16" i="11"/>
  <c r="F16" i="11"/>
  <c r="G16" i="11"/>
  <c r="H16" i="11"/>
  <c r="I16" i="11"/>
  <c r="J16" i="11"/>
  <c r="K16" i="11"/>
  <c r="L16" i="11"/>
  <c r="M16" i="11"/>
  <c r="N16" i="11"/>
  <c r="O16" i="11"/>
  <c r="O17" i="11"/>
  <c r="P16" i="11"/>
  <c r="D19" i="1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G22" i="11"/>
  <c r="H22" i="11"/>
  <c r="I22" i="11"/>
  <c r="I24" i="11" s="1"/>
  <c r="J22" i="11"/>
  <c r="K22" i="11"/>
  <c r="K24" i="11" s="1"/>
  <c r="L22" i="11"/>
  <c r="M22" i="11"/>
  <c r="N22" i="11"/>
  <c r="O22" i="11"/>
  <c r="P22" i="11"/>
  <c r="Q22" i="11"/>
  <c r="R22" i="11"/>
  <c r="S22" i="11"/>
  <c r="T22" i="11"/>
  <c r="U22" i="11"/>
  <c r="U24" i="11" s="1"/>
  <c r="W22" i="11"/>
  <c r="W24" i="11" s="1"/>
  <c r="Y22" i="11"/>
  <c r="Y24" i="11" s="1"/>
  <c r="Z22" i="11"/>
  <c r="AA22" i="11"/>
  <c r="AA24" i="11" s="1"/>
  <c r="H24" i="11"/>
  <c r="G24" i="11"/>
  <c r="J24" i="11"/>
  <c r="M24" i="11"/>
  <c r="N24" i="11"/>
  <c r="O25" i="11"/>
  <c r="S24" i="11"/>
  <c r="Z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L24" i="11"/>
  <c r="P24" i="11"/>
  <c r="T24" i="11"/>
  <c r="X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U31" i="11"/>
  <c r="O32" i="11"/>
  <c r="D36" i="11"/>
  <c r="D39" i="11" s="1"/>
  <c r="E36" i="11"/>
  <c r="R36" i="11"/>
  <c r="R38" i="11" s="1"/>
  <c r="F36" i="1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F38" i="11"/>
  <c r="O39" i="11"/>
  <c r="D43" i="11"/>
  <c r="D45" i="11" s="1"/>
  <c r="D48" i="11" s="1"/>
  <c r="E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X43" i="11"/>
  <c r="Y43" i="11"/>
  <c r="Y45" i="11" s="1"/>
  <c r="Z43" i="11"/>
  <c r="Z45" i="11" s="1"/>
  <c r="AA43" i="11"/>
  <c r="AA45" i="11" s="1"/>
  <c r="T45" i="11"/>
  <c r="W45" i="11"/>
  <c r="X45" i="11"/>
  <c r="S45" i="11"/>
  <c r="R45" i="11"/>
  <c r="D44" i="11"/>
  <c r="D47" i="11" s="1"/>
  <c r="E47" i="11" s="1"/>
  <c r="F47" i="11" s="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R50" i="11"/>
  <c r="R52" i="11" s="1"/>
  <c r="S50" i="11"/>
  <c r="S52" i="11" s="1"/>
  <c r="T50" i="11"/>
  <c r="T52" i="11" s="1"/>
  <c r="U50" i="11"/>
  <c r="V50" i="11"/>
  <c r="W50" i="11"/>
  <c r="W52" i="11" s="1"/>
  <c r="X50" i="11"/>
  <c r="X52" i="11" s="1"/>
  <c r="Y50" i="11"/>
  <c r="Y52" i="11" s="1"/>
  <c r="Z50" i="11"/>
  <c r="Z52" i="11" s="1"/>
  <c r="AA50" i="11"/>
  <c r="AA52" i="11" s="1"/>
  <c r="U52" i="1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V52" i="11"/>
  <c r="D53" i="11"/>
  <c r="O53" i="11"/>
  <c r="D57" i="11"/>
  <c r="D59" i="11" s="1"/>
  <c r="D62" i="11" s="1"/>
  <c r="E62" i="11" s="1"/>
  <c r="F62" i="11" s="1"/>
  <c r="G62" i="11" s="1"/>
  <c r="H62" i="11" s="1"/>
  <c r="I62" i="11" s="1"/>
  <c r="J62" i="11" s="1"/>
  <c r="K62" i="11" s="1"/>
  <c r="L62" i="11" s="1"/>
  <c r="M62" i="11" s="1"/>
  <c r="N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I64" i="11"/>
  <c r="J64" i="11"/>
  <c r="J66" i="11" s="1"/>
  <c r="K64" i="11"/>
  <c r="K66" i="11" s="1"/>
  <c r="L64" i="11"/>
  <c r="M64" i="11"/>
  <c r="M66" i="11" s="1"/>
  <c r="N64" i="11"/>
  <c r="N66" i="11" s="1"/>
  <c r="P64" i="11"/>
  <c r="Q64" i="11"/>
  <c r="R64" i="11"/>
  <c r="R66" i="11" s="1"/>
  <c r="S64" i="11"/>
  <c r="T64" i="11"/>
  <c r="T66" i="11" s="1"/>
  <c r="U64" i="11"/>
  <c r="V64" i="11"/>
  <c r="V66" i="11" s="1"/>
  <c r="W64" i="11"/>
  <c r="X64" i="11"/>
  <c r="X66" i="11" s="1"/>
  <c r="Y64" i="11"/>
  <c r="Z64" i="11"/>
  <c r="Z66" i="11" s="1"/>
  <c r="AA64" i="11"/>
  <c r="AA66" i="11" s="1"/>
  <c r="I66" i="11"/>
  <c r="S66" i="11"/>
  <c r="U66" i="11"/>
  <c r="W66" i="11"/>
  <c r="Y66" i="11"/>
  <c r="D65" i="11"/>
  <c r="D68" i="11" s="1"/>
  <c r="E65" i="11"/>
  <c r="E68" i="11" s="1"/>
  <c r="F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H66" i="11"/>
  <c r="L66" i="1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W78" i="11"/>
  <c r="W80" i="11" s="1"/>
  <c r="X78" i="11"/>
  <c r="X80" i="11" s="1"/>
  <c r="Y78" i="11"/>
  <c r="Y80" i="11" s="1"/>
  <c r="Z78" i="11"/>
  <c r="Z80" i="11" s="1"/>
  <c r="AA78" i="11"/>
  <c r="AA80" i="11" s="1"/>
  <c r="V80" i="11"/>
  <c r="D79" i="11"/>
  <c r="D82" i="11" s="1"/>
  <c r="E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E85" i="11"/>
  <c r="F85" i="1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Q85" i="11"/>
  <c r="R85" i="11"/>
  <c r="S85" i="11"/>
  <c r="S87" i="11" s="1"/>
  <c r="T85" i="11"/>
  <c r="U85" i="11"/>
  <c r="U87" i="11" s="1"/>
  <c r="V85" i="11"/>
  <c r="W85" i="11"/>
  <c r="W87" i="11" s="1"/>
  <c r="X85" i="11"/>
  <c r="Y85" i="11"/>
  <c r="Y87" i="11" s="1"/>
  <c r="Z85" i="11"/>
  <c r="Z87" i="11"/>
  <c r="AA85" i="11"/>
  <c r="AF85" i="11"/>
  <c r="X87" i="11"/>
  <c r="AA87" i="11"/>
  <c r="T87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F87" i="11"/>
  <c r="V87" i="11"/>
  <c r="O88" i="11"/>
  <c r="D89" i="1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D92" i="11"/>
  <c r="D94" i="11" s="1"/>
  <c r="D97" i="11" s="1"/>
  <c r="E92" i="11"/>
  <c r="E94" i="11" s="1"/>
  <c r="E97" i="11" s="1"/>
  <c r="F92" i="11"/>
  <c r="F94" i="11"/>
  <c r="G92" i="11"/>
  <c r="G94" i="11"/>
  <c r="H92" i="11"/>
  <c r="H94" i="11"/>
  <c r="I92" i="11"/>
  <c r="I94" i="11"/>
  <c r="J92" i="11"/>
  <c r="J94" i="11"/>
  <c r="K92" i="11"/>
  <c r="K94" i="11"/>
  <c r="L92" i="11"/>
  <c r="L94" i="11"/>
  <c r="M92" i="11"/>
  <c r="M94" i="11"/>
  <c r="N92" i="11"/>
  <c r="N94" i="11"/>
  <c r="P92" i="11"/>
  <c r="P94" i="11"/>
  <c r="Q92" i="11"/>
  <c r="Q94" i="11"/>
  <c r="R92" i="11"/>
  <c r="R94" i="11"/>
  <c r="S92" i="11"/>
  <c r="S94" i="1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/>
  <c r="D104" i="11" s="1"/>
  <c r="E99" i="11"/>
  <c r="E101" i="11" s="1"/>
  <c r="F99" i="11"/>
  <c r="G99" i="11"/>
  <c r="G101" i="11"/>
  <c r="H99" i="11"/>
  <c r="H101" i="11"/>
  <c r="I99" i="11"/>
  <c r="J99" i="11"/>
  <c r="J101" i="11" s="1"/>
  <c r="K99" i="11"/>
  <c r="K101" i="11" s="1"/>
  <c r="L99" i="11"/>
  <c r="L101" i="11" s="1"/>
  <c r="M99" i="11"/>
  <c r="M101" i="11"/>
  <c r="N99" i="11"/>
  <c r="O99" i="11"/>
  <c r="P99" i="11"/>
  <c r="Q99" i="11"/>
  <c r="R99" i="1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F101" i="11"/>
  <c r="N101" i="11"/>
  <c r="R101" i="11"/>
  <c r="V101" i="11"/>
  <c r="Z101" i="11"/>
  <c r="O102" i="11"/>
  <c r="D103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N113" i="1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M115" i="11"/>
  <c r="AA115" i="11"/>
  <c r="D114" i="11"/>
  <c r="D117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N115" i="11"/>
  <c r="O115" i="11"/>
  <c r="O116" i="11"/>
  <c r="D120" i="11"/>
  <c r="D122" i="11" s="1"/>
  <c r="D125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Q120" i="11"/>
  <c r="R120" i="11"/>
  <c r="R122" i="11" s="1"/>
  <c r="S120" i="1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4" i="11" s="1"/>
  <c r="E121" i="11"/>
  <c r="F121" i="11"/>
  <c r="G121" i="11"/>
  <c r="H121" i="1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S122" i="11"/>
  <c r="W122" i="11"/>
  <c r="O123" i="11"/>
  <c r="D127" i="1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V127" i="11"/>
  <c r="V129" i="11" s="1"/>
  <c r="W127" i="11"/>
  <c r="W129" i="11" s="1"/>
  <c r="X127" i="11"/>
  <c r="X129" i="11" s="1"/>
  <c r="Y127" i="11"/>
  <c r="Y129" i="11" s="1"/>
  <c r="Z127" i="11"/>
  <c r="AA127" i="11"/>
  <c r="AA129" i="11" s="1"/>
  <c r="U129" i="1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D129" i="11"/>
  <c r="F129" i="11"/>
  <c r="N129" i="11"/>
  <c r="R129" i="11"/>
  <c r="Z129" i="11"/>
  <c r="D130" i="11"/>
  <c r="D132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/>
  <c r="D135" i="11"/>
  <c r="D138" i="11" s="1"/>
  <c r="E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Q136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U148" i="11"/>
  <c r="U150" i="11" s="1"/>
  <c r="Q148" i="1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X150" i="11"/>
  <c r="AA150" i="11"/>
  <c r="D149" i="11"/>
  <c r="D152" i="11" s="1"/>
  <c r="E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Q150" i="11"/>
  <c r="Y150" i="11"/>
  <c r="O151" i="11"/>
  <c r="D155" i="11"/>
  <c r="E155" i="11"/>
  <c r="Q155" i="11"/>
  <c r="F155" i="11"/>
  <c r="G155" i="11"/>
  <c r="G157" i="11" s="1"/>
  <c r="H155" i="11"/>
  <c r="H157" i="11" s="1"/>
  <c r="I155" i="11"/>
  <c r="I157" i="11"/>
  <c r="J155" i="11"/>
  <c r="J157" i="11"/>
  <c r="K155" i="11"/>
  <c r="L155" i="11"/>
  <c r="L157" i="11" s="1"/>
  <c r="M155" i="11"/>
  <c r="M157" i="11"/>
  <c r="N155" i="11"/>
  <c r="O155" i="11"/>
  <c r="P155" i="11"/>
  <c r="S155" i="11"/>
  <c r="R155" i="1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F155" i="11"/>
  <c r="R157" i="11"/>
  <c r="S157" i="11"/>
  <c r="U157" i="11"/>
  <c r="AA157" i="11"/>
  <c r="Y157" i="11"/>
  <c r="W157" i="11"/>
  <c r="O158" i="11"/>
  <c r="K157" i="11"/>
  <c r="D156" i="11"/>
  <c r="E156" i="11"/>
  <c r="D159" i="11"/>
  <c r="E159" i="11"/>
  <c r="F156" i="11"/>
  <c r="F159" i="11"/>
  <c r="G156" i="11"/>
  <c r="H156" i="11"/>
  <c r="I156" i="11"/>
  <c r="J156" i="11"/>
  <c r="K156" i="11"/>
  <c r="L156" i="11"/>
  <c r="M156" i="11"/>
  <c r="N156" i="11"/>
  <c r="O156" i="11"/>
  <c r="O157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D157" i="11"/>
  <c r="F157" i="11"/>
  <c r="N157" i="11"/>
  <c r="P157" i="11"/>
  <c r="D158" i="11"/>
  <c r="D160" i="11"/>
  <c r="D162" i="11"/>
  <c r="D164" i="11" s="1"/>
  <c r="E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/>
  <c r="I166" i="11"/>
  <c r="J166" i="11"/>
  <c r="J168" i="11" s="1"/>
  <c r="K166" i="11"/>
  <c r="K168" i="11" s="1"/>
  <c r="L166" i="11"/>
  <c r="L168" i="11" s="1"/>
  <c r="M166" i="11"/>
  <c r="M168" i="11"/>
  <c r="P166" i="11"/>
  <c r="R166" i="11"/>
  <c r="R168" i="11" s="1"/>
  <c r="Q166" i="1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AA166" i="11"/>
  <c r="AA168" i="11" s="1"/>
  <c r="I168" i="11"/>
  <c r="D167" i="11"/>
  <c r="E167" i="1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Z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V173" i="11"/>
  <c r="T173" i="11"/>
  <c r="T175" i="11" s="1"/>
  <c r="U173" i="11"/>
  <c r="U175" i="11" s="1"/>
  <c r="W173" i="11"/>
  <c r="X173" i="11"/>
  <c r="X175" i="11" s="1"/>
  <c r="Y173" i="11"/>
  <c r="Z173" i="11"/>
  <c r="Z175" i="11" s="1"/>
  <c r="AA173" i="11"/>
  <c r="AA175" i="11" s="1"/>
  <c r="R175" i="11"/>
  <c r="Y175" i="11"/>
  <c r="W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51" i="11"/>
  <c r="D144" i="11"/>
  <c r="D137" i="11"/>
  <c r="D123" i="11"/>
  <c r="D109" i="11"/>
  <c r="D102" i="11"/>
  <c r="D95" i="11"/>
  <c r="D88" i="11"/>
  <c r="D81" i="11"/>
  <c r="D74" i="11"/>
  <c r="D60" i="11"/>
  <c r="D46" i="11"/>
  <c r="D32" i="11"/>
  <c r="D18" i="1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N177" i="11"/>
  <c r="N179" i="11" s="1"/>
  <c r="O177" i="11"/>
  <c r="P177" i="11"/>
  <c r="Q177" i="1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M179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1" i="11"/>
  <c r="D184" i="11"/>
  <c r="D186" i="11" s="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V188" i="11"/>
  <c r="R188" i="11"/>
  <c r="S188" i="11"/>
  <c r="T188" i="11"/>
  <c r="U188" i="11"/>
  <c r="W188" i="11"/>
  <c r="X188" i="11"/>
  <c r="Y188" i="11"/>
  <c r="Z188" i="11"/>
  <c r="AA188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O190" i="11"/>
  <c r="E192" i="11"/>
  <c r="E201" i="11" s="1"/>
  <c r="E217" i="11" s="1"/>
  <c r="F192" i="11"/>
  <c r="G192" i="11"/>
  <c r="G201" i="11" s="1"/>
  <c r="G217" i="11" s="1"/>
  <c r="H192" i="11"/>
  <c r="I192" i="11"/>
  <c r="I201" i="11" s="1"/>
  <c r="I217" i="11" s="1"/>
  <c r="R192" i="11"/>
  <c r="J192" i="11"/>
  <c r="K192" i="11"/>
  <c r="K201" i="11"/>
  <c r="K217" i="11" s="1"/>
  <c r="L192" i="11"/>
  <c r="M192" i="11"/>
  <c r="M201" i="11" s="1"/>
  <c r="N192" i="11"/>
  <c r="O192" i="11"/>
  <c r="O201" i="11" s="1"/>
  <c r="P192" i="11"/>
  <c r="X192" i="11"/>
  <c r="Q192" i="11"/>
  <c r="S192" i="11"/>
  <c r="S201" i="11" s="1"/>
  <c r="T192" i="11"/>
  <c r="U192" i="11"/>
  <c r="U201" i="11" s="1"/>
  <c r="V192" i="11"/>
  <c r="W192" i="11"/>
  <c r="Y192" i="11"/>
  <c r="Z192" i="11"/>
  <c r="AA192" i="11"/>
  <c r="AA201" i="11"/>
  <c r="AA217" i="11" s="1"/>
  <c r="D193" i="11"/>
  <c r="E193" i="11"/>
  <c r="F193" i="11"/>
  <c r="G193" i="11"/>
  <c r="G202" i="11" s="1"/>
  <c r="H193" i="11"/>
  <c r="I193" i="11"/>
  <c r="I202" i="11" s="1"/>
  <c r="J193" i="11"/>
  <c r="J202" i="11" s="1"/>
  <c r="K193" i="11"/>
  <c r="K202" i="11" s="1"/>
  <c r="L193" i="11"/>
  <c r="L202" i="11" s="1"/>
  <c r="M193" i="11"/>
  <c r="M202" i="11" s="1"/>
  <c r="N193" i="11"/>
  <c r="N202" i="11" s="1"/>
  <c r="O193" i="11"/>
  <c r="O202" i="11" s="1"/>
  <c r="P193" i="11"/>
  <c r="P202" i="11" s="1"/>
  <c r="Q193" i="11"/>
  <c r="Q202" i="11" s="1"/>
  <c r="R193" i="11"/>
  <c r="R202" i="11" s="1"/>
  <c r="S193" i="11"/>
  <c r="S202" i="11" s="1"/>
  <c r="T193" i="11"/>
  <c r="T202" i="11" s="1"/>
  <c r="U193" i="11"/>
  <c r="V193" i="11"/>
  <c r="V202" i="11"/>
  <c r="W193" i="11"/>
  <c r="W202" i="11"/>
  <c r="X193" i="11"/>
  <c r="X202" i="11"/>
  <c r="Y193" i="11"/>
  <c r="Y202" i="11"/>
  <c r="Z193" i="11"/>
  <c r="Z202" i="11"/>
  <c r="AA193" i="11"/>
  <c r="AA202" i="11"/>
  <c r="O194" i="11"/>
  <c r="AD201" i="11"/>
  <c r="AE201" i="11"/>
  <c r="U202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1" i="11"/>
  <c r="J210" i="11"/>
  <c r="K210" i="11"/>
  <c r="K211" i="11"/>
  <c r="L210" i="11"/>
  <c r="N210" i="11"/>
  <c r="O210" i="11"/>
  <c r="P210" i="11"/>
  <c r="S210" i="11"/>
  <c r="Q210" i="11"/>
  <c r="V210" i="11"/>
  <c r="R210" i="11"/>
  <c r="T210" i="11"/>
  <c r="X210" i="11"/>
  <c r="Y210" i="11"/>
  <c r="Z210" i="11"/>
  <c r="AA210" i="11"/>
  <c r="AB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H28" i="13"/>
  <c r="I28" i="13"/>
  <c r="J28" i="13"/>
  <c r="J42" i="13"/>
  <c r="J154" i="13" s="1"/>
  <c r="K28" i="13"/>
  <c r="L28" i="13"/>
  <c r="L42" i="13"/>
  <c r="M28" i="13"/>
  <c r="N28" i="13"/>
  <c r="O28" i="13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T30" i="13"/>
  <c r="V30" i="13"/>
  <c r="E42" i="13"/>
  <c r="G42" i="13"/>
  <c r="G127" i="13" s="1"/>
  <c r="G134" i="13" s="1"/>
  <c r="H42" i="13"/>
  <c r="H127" i="13" s="1"/>
  <c r="H134" i="13" s="1"/>
  <c r="I42" i="13"/>
  <c r="I154" i="13" s="1"/>
  <c r="K42" i="13"/>
  <c r="M42" i="13"/>
  <c r="M127" i="13" s="1"/>
  <c r="M134" i="13" s="1"/>
  <c r="N42" i="13"/>
  <c r="I139" i="13"/>
  <c r="P44" i="13"/>
  <c r="Q44" i="13"/>
  <c r="R44" i="13"/>
  <c r="R156" i="13" s="1"/>
  <c r="S44" i="13"/>
  <c r="S139" i="13"/>
  <c r="T44" i="13"/>
  <c r="U44" i="13"/>
  <c r="V44" i="13"/>
  <c r="W44" i="13"/>
  <c r="W139" i="13"/>
  <c r="X44" i="13"/>
  <c r="Y44" i="13"/>
  <c r="Z44" i="13"/>
  <c r="E28" i="13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W35" i="14"/>
  <c r="X35" i="14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F76" i="11" s="1"/>
  <c r="G76" i="11" s="1"/>
  <c r="H76" i="11" s="1"/>
  <c r="I76" i="11" s="1"/>
  <c r="J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Z201" i="11"/>
  <c r="X201" i="11"/>
  <c r="V201" i="11"/>
  <c r="T201" i="11"/>
  <c r="R201" i="11"/>
  <c r="P201" i="11"/>
  <c r="N201" i="11"/>
  <c r="L201" i="11"/>
  <c r="J201" i="11"/>
  <c r="H201" i="11"/>
  <c r="F201" i="11"/>
  <c r="D201" i="11"/>
  <c r="D209" i="11" s="1"/>
  <c r="D212" i="11" s="1"/>
  <c r="AB212" i="11" s="1"/>
  <c r="P194" i="11"/>
  <c r="P186" i="11"/>
  <c r="Q186" i="11" s="1"/>
  <c r="Q179" i="11"/>
  <c r="P175" i="11"/>
  <c r="E169" i="11"/>
  <c r="F169" i="11" s="1"/>
  <c r="G169" i="11" s="1"/>
  <c r="H169" i="11" s="1"/>
  <c r="I169" i="11" s="1"/>
  <c r="J169" i="11" s="1"/>
  <c r="K169" i="11" s="1"/>
  <c r="L169" i="11" s="1"/>
  <c r="M169" i="11" s="1"/>
  <c r="N169" i="11" s="1"/>
  <c r="Q168" i="11"/>
  <c r="E168" i="11"/>
  <c r="E171" i="11" s="1"/>
  <c r="F171" i="11" s="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E151" i="11"/>
  <c r="F151" i="11" s="1"/>
  <c r="G151" i="11" s="1"/>
  <c r="H151" i="11" s="1"/>
  <c r="I151" i="11" s="1"/>
  <c r="J151" i="11" s="1"/>
  <c r="K151" i="11" s="1"/>
  <c r="L151" i="11" s="1"/>
  <c r="M151" i="11" s="1"/>
  <c r="N151" i="11" s="1"/>
  <c r="P150" i="11"/>
  <c r="Q143" i="11"/>
  <c r="E143" i="11"/>
  <c r="P137" i="11"/>
  <c r="Q137" i="11" s="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E137" i="11"/>
  <c r="P136" i="11"/>
  <c r="E130" i="11"/>
  <c r="F130" i="11" s="1"/>
  <c r="G130" i="11" s="1"/>
  <c r="H130" i="11" s="1"/>
  <c r="I130" i="11" s="1"/>
  <c r="J130" i="11" s="1"/>
  <c r="K130" i="11" s="1"/>
  <c r="L130" i="11" s="1"/>
  <c r="M130" i="11" s="1"/>
  <c r="N130" i="11" s="1"/>
  <c r="Q129" i="11"/>
  <c r="E129" i="11"/>
  <c r="E132" i="11" s="1"/>
  <c r="F132" i="11" s="1"/>
  <c r="G132" i="11" s="1"/>
  <c r="H132" i="11" s="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E123" i="11"/>
  <c r="F123" i="11" s="1"/>
  <c r="G123" i="11" s="1"/>
  <c r="H123" i="11" s="1"/>
  <c r="I123" i="11" s="1"/>
  <c r="J123" i="11" s="1"/>
  <c r="K123" i="11" s="1"/>
  <c r="L123" i="11" s="1"/>
  <c r="M123" i="11" s="1"/>
  <c r="N123" i="11" s="1"/>
  <c r="P122" i="11"/>
  <c r="Q115" i="11"/>
  <c r="P109" i="1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W95" i="11" s="1"/>
  <c r="X95" i="11" s="1"/>
  <c r="Y95" i="11" s="1"/>
  <c r="Z95" i="11" s="1"/>
  <c r="AA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E81" i="11"/>
  <c r="F81" i="11" s="1"/>
  <c r="G81" i="11" s="1"/>
  <c r="H81" i="11" s="1"/>
  <c r="I81" i="11" s="1"/>
  <c r="J81" i="11" s="1"/>
  <c r="K81" i="11" s="1"/>
  <c r="L81" i="11" s="1"/>
  <c r="M81" i="11" s="1"/>
  <c r="N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E60" i="11"/>
  <c r="F60" i="11" s="1"/>
  <c r="G60" i="11" s="1"/>
  <c r="H60" i="11" s="1"/>
  <c r="I60" i="11" s="1"/>
  <c r="J60" i="11" s="1"/>
  <c r="K60" i="11" s="1"/>
  <c r="L60" i="11" s="1"/>
  <c r="M60" i="11" s="1"/>
  <c r="N60" i="11" s="1"/>
  <c r="P59" i="1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52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E46" i="11"/>
  <c r="F46" i="11" s="1"/>
  <c r="G46" i="11" s="1"/>
  <c r="H46" i="11" s="1"/>
  <c r="I46" i="11" s="1"/>
  <c r="J46" i="11" s="1"/>
  <c r="K46" i="11" s="1"/>
  <c r="L46" i="11" s="1"/>
  <c r="M46" i="11" s="1"/>
  <c r="N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E18" i="11"/>
  <c r="F18" i="11" s="1"/>
  <c r="G18" i="11" s="1"/>
  <c r="H18" i="11" s="1"/>
  <c r="I18" i="11" s="1"/>
  <c r="J18" i="11" s="1"/>
  <c r="K18" i="11" s="1"/>
  <c r="L18" i="11" s="1"/>
  <c r="M18" i="11" s="1"/>
  <c r="N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Q194" i="11"/>
  <c r="R194" i="11"/>
  <c r="S194" i="11" s="1"/>
  <c r="T194" i="11" s="1"/>
  <c r="U194" i="11" s="1"/>
  <c r="F209" i="11"/>
  <c r="F212" i="11" s="1"/>
  <c r="F217" i="11"/>
  <c r="J209" i="11"/>
  <c r="J212" i="11"/>
  <c r="J217" i="11"/>
  <c r="N209" i="11"/>
  <c r="N212" i="11" s="1"/>
  <c r="N217" i="11"/>
  <c r="R209" i="11"/>
  <c r="R212" i="11" s="1"/>
  <c r="R217" i="11"/>
  <c r="V209" i="11"/>
  <c r="V212" i="11" s="1"/>
  <c r="V217" i="11"/>
  <c r="Z209" i="11"/>
  <c r="Z212" i="11" s="1"/>
  <c r="Z217" i="11"/>
  <c r="H217" i="11"/>
  <c r="L217" i="11"/>
  <c r="H209" i="11"/>
  <c r="H212" i="11" s="1"/>
  <c r="L209" i="11"/>
  <c r="L212" i="11" s="1"/>
  <c r="P209" i="11"/>
  <c r="P212" i="11" s="1"/>
  <c r="P217" i="11"/>
  <c r="AF217" i="11" s="1"/>
  <c r="T217" i="11"/>
  <c r="X217" i="11"/>
  <c r="T209" i="11"/>
  <c r="T212" i="11" s="1"/>
  <c r="X209" i="11"/>
  <c r="X212" i="11" s="1"/>
  <c r="AB70" i="14"/>
  <c r="O91" i="14"/>
  <c r="O98" i="14" s="1"/>
  <c r="O100" i="14" s="1"/>
  <c r="O130" i="13"/>
  <c r="AB35" i="13"/>
  <c r="AB21" i="13"/>
  <c r="AB7" i="13"/>
  <c r="E154" i="13"/>
  <c r="Z139" i="13"/>
  <c r="V139" i="13"/>
  <c r="R139" i="13"/>
  <c r="N139" i="13"/>
  <c r="J139" i="13"/>
  <c r="F139" i="13"/>
  <c r="Q45" i="13"/>
  <c r="Y139" i="13"/>
  <c r="Q139" i="13"/>
  <c r="Y30" i="13"/>
  <c r="W30" i="13"/>
  <c r="U30" i="13"/>
  <c r="AC99" i="12"/>
  <c r="AF184" i="11"/>
  <c r="AF162" i="11"/>
  <c r="G53" i="13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S116" i="11" s="1"/>
  <c r="T116" i="11" s="1"/>
  <c r="U116" i="11" s="1"/>
  <c r="V116" i="11" s="1"/>
  <c r="W116" i="11" s="1"/>
  <c r="X116" i="11" s="1"/>
  <c r="Y116" i="11" s="1"/>
  <c r="Z116" i="11" s="1"/>
  <c r="AA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D157" i="12"/>
  <c r="AB157" i="12" s="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B146" i="13"/>
  <c r="AC63" i="13"/>
  <c r="H53" i="13"/>
  <c r="F137" i="11"/>
  <c r="G137" i="11"/>
  <c r="H137" i="11" s="1"/>
  <c r="I137" i="11" s="1"/>
  <c r="J137" i="11" s="1"/>
  <c r="K137" i="11" s="1"/>
  <c r="L137" i="11" s="1"/>
  <c r="M137" i="11" s="1"/>
  <c r="N137" i="11" s="1"/>
  <c r="E117" i="11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V37" i="14"/>
  <c r="V91" i="14"/>
  <c r="K154" i="13"/>
  <c r="G154" i="13"/>
  <c r="AA209" i="11"/>
  <c r="I209" i="11"/>
  <c r="P180" i="1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P179" i="11"/>
  <c r="AC177" i="11"/>
  <c r="P169" i="11"/>
  <c r="Q169" i="11" s="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P168" i="11"/>
  <c r="AC166" i="11"/>
  <c r="AB148" i="11"/>
  <c r="AB134" i="11"/>
  <c r="AB120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P87" i="11"/>
  <c r="V73" i="12"/>
  <c r="D111" i="12"/>
  <c r="E111" i="12" s="1"/>
  <c r="F111" i="12" s="1"/>
  <c r="G111" i="12" s="1"/>
  <c r="H111" i="12" s="1"/>
  <c r="I111" i="12" s="1"/>
  <c r="J111" i="12" s="1"/>
  <c r="K111" i="12" s="1"/>
  <c r="L111" i="12" s="1"/>
  <c r="M111" i="12" s="1"/>
  <c r="N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I53" i="13"/>
  <c r="J53" i="13" s="1"/>
  <c r="P58" i="14"/>
  <c r="S108" i="12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I212" i="11"/>
  <c r="AA212" i="11"/>
  <c r="V98" i="14"/>
  <c r="V100" i="14" s="1"/>
  <c r="AC77" i="14"/>
  <c r="F117" i="1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X37" i="14"/>
  <c r="AB35" i="14"/>
  <c r="X91" i="14"/>
  <c r="X98" i="14" s="1"/>
  <c r="X100" i="14" s="1"/>
  <c r="E127" i="13"/>
  <c r="E134" i="13" s="1"/>
  <c r="AB28" i="13"/>
  <c r="E139" i="13"/>
  <c r="AA91" i="14"/>
  <c r="AA98" i="14" s="1"/>
  <c r="AC35" i="14"/>
  <c r="O73" i="11"/>
  <c r="I129" i="13"/>
  <c r="I141" i="13"/>
  <c r="I156" i="13"/>
  <c r="G129" i="13"/>
  <c r="G141" i="13"/>
  <c r="G156" i="13"/>
  <c r="D127" i="13"/>
  <c r="D134" i="13" s="1"/>
  <c r="D139" i="13"/>
  <c r="AB139" i="13" s="1"/>
  <c r="D154" i="13"/>
  <c r="AB154" i="13" s="1"/>
  <c r="M154" i="13"/>
  <c r="O139" i="13"/>
  <c r="O168" i="11"/>
  <c r="P143" i="11"/>
  <c r="D143" i="11"/>
  <c r="D146" i="11" s="1"/>
  <c r="E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H163" i="12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E26" i="14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E88" i="11"/>
  <c r="F88" i="11" s="1"/>
  <c r="G88" i="11" s="1"/>
  <c r="H88" i="11" s="1"/>
  <c r="I88" i="11" s="1"/>
  <c r="J88" i="11" s="1"/>
  <c r="K88" i="11" s="1"/>
  <c r="L88" i="11" s="1"/>
  <c r="M88" i="11" s="1"/>
  <c r="N88" i="11" s="1"/>
  <c r="O156" i="13"/>
  <c r="O129" i="13"/>
  <c r="O141" i="13"/>
  <c r="M156" i="13"/>
  <c r="M129" i="13"/>
  <c r="M141" i="13"/>
  <c r="K156" i="13"/>
  <c r="K129" i="13"/>
  <c r="K141" i="13"/>
  <c r="H156" i="13"/>
  <c r="H129" i="13"/>
  <c r="H141" i="13"/>
  <c r="E104" i="12"/>
  <c r="F104" i="12" s="1"/>
  <c r="G139" i="13"/>
  <c r="AF177" i="11"/>
  <c r="AB155" i="11"/>
  <c r="AC134" i="11"/>
  <c r="AC85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F160" i="11"/>
  <c r="G160" i="11" s="1"/>
  <c r="H160" i="11" s="1"/>
  <c r="I160" i="11" s="1"/>
  <c r="J160" i="11" s="1"/>
  <c r="K160" i="11" s="1"/>
  <c r="E186" i="11"/>
  <c r="R186" i="11"/>
  <c r="S186" i="11" s="1"/>
  <c r="E116" i="11"/>
  <c r="F116" i="11" s="1"/>
  <c r="AB213" i="11"/>
  <c r="AB211" i="11"/>
  <c r="AC188" i="11"/>
  <c r="P158" i="11"/>
  <c r="AF127" i="11"/>
  <c r="AF50" i="11"/>
  <c r="AB50" i="11"/>
  <c r="AC29" i="11"/>
  <c r="AF192" i="11"/>
  <c r="AC184" i="11"/>
  <c r="AF173" i="11"/>
  <c r="E170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F120" i="11"/>
  <c r="AC99" i="11"/>
  <c r="AC92" i="11"/>
  <c r="AF78" i="11"/>
  <c r="AC57" i="11"/>
  <c r="AC43" i="11"/>
  <c r="AC36" i="11"/>
  <c r="AC15" i="11"/>
  <c r="AB8" i="11"/>
  <c r="AB201" i="11" s="1"/>
  <c r="S141" i="13"/>
  <c r="N127" i="13"/>
  <c r="N134" i="13" s="1"/>
  <c r="AC57" i="12"/>
  <c r="P24" i="12"/>
  <c r="T148" i="13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D95" i="14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70" i="1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Q158" i="1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F186" i="11"/>
  <c r="G186" i="1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L129" i="13"/>
  <c r="L141" i="13"/>
  <c r="L156" i="13"/>
  <c r="J129" i="13"/>
  <c r="J141" i="13"/>
  <c r="J156" i="13"/>
  <c r="F129" i="13"/>
  <c r="F141" i="13"/>
  <c r="F156" i="13"/>
  <c r="K209" i="11"/>
  <c r="K212" i="11" s="1"/>
  <c r="G209" i="11"/>
  <c r="G212" i="11" s="1"/>
  <c r="E209" i="11"/>
  <c r="E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G103" i="12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Z37" i="14"/>
  <c r="J148" i="12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S129" i="13"/>
  <c r="S156" i="13"/>
  <c r="Z100" i="14"/>
  <c r="G159" i="1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O59" i="11"/>
  <c r="AB192" i="11"/>
  <c r="P89" i="1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O101" i="11"/>
  <c r="D87" i="11"/>
  <c r="D90" i="11" s="1"/>
  <c r="E90" i="11" s="1"/>
  <c r="F90" i="11" s="1"/>
  <c r="G90" i="11" s="1"/>
  <c r="H90" i="11" s="1"/>
  <c r="I90" i="11" s="1"/>
  <c r="J90" i="11" s="1"/>
  <c r="K90" i="11" s="1"/>
  <c r="L90" i="11" s="1"/>
  <c r="M90" i="11" s="1"/>
  <c r="N90" i="11" s="1"/>
  <c r="AB85" i="11"/>
  <c r="J127" i="13"/>
  <c r="J134" i="13" s="1"/>
  <c r="L139" i="13"/>
  <c r="L127" i="13"/>
  <c r="L134" i="13" s="1"/>
  <c r="K127" i="13"/>
  <c r="K134" i="13" s="1"/>
  <c r="D194" i="11"/>
  <c r="AB184" i="11"/>
  <c r="D179" i="11"/>
  <c r="D182" i="11" s="1"/>
  <c r="AB162" i="1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P19" i="1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V156" i="13"/>
  <c r="I149" i="12"/>
  <c r="E55" i="12"/>
  <c r="F55" i="12" s="1"/>
  <c r="E194" i="11"/>
  <c r="F194" i="11" s="1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29" i="13"/>
  <c r="E141" i="13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Q80" i="12"/>
  <c r="D74" i="12"/>
  <c r="D46" i="12"/>
  <c r="D32" i="12"/>
  <c r="AC29" i="12"/>
  <c r="D27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K53" i="13"/>
  <c r="L53" i="13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Z13" i="12"/>
  <c r="Z148" i="12"/>
  <c r="E156" i="13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E196" i="11" s="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I127" i="13"/>
  <c r="I134" i="13" s="1"/>
  <c r="U84" i="14"/>
  <c r="U86" i="14" s="1"/>
  <c r="AC56" i="14"/>
  <c r="AB98" i="13"/>
  <c r="U139" i="13"/>
  <c r="AC91" i="13"/>
  <c r="AC84" i="13"/>
  <c r="AC70" i="13"/>
  <c r="G116" i="11"/>
  <c r="H116" i="11" s="1"/>
  <c r="I116" i="11" s="1"/>
  <c r="J116" i="11" s="1"/>
  <c r="K116" i="11" s="1"/>
  <c r="L116" i="11" s="1"/>
  <c r="M116" i="11" s="1"/>
  <c r="N116" i="11" s="1"/>
  <c r="T186" i="11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I110" i="12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U38" i="13"/>
  <c r="V38" i="13" s="1"/>
  <c r="W38" i="13" s="1"/>
  <c r="X38" i="13" s="1"/>
  <c r="V194" i="11"/>
  <c r="W194" i="11" s="1"/>
  <c r="X194" i="11" s="1"/>
  <c r="Y194" i="11" s="1"/>
  <c r="Z194" i="11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127" i="12"/>
  <c r="AB147" i="13"/>
  <c r="AE155" i="13" s="1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H104" i="12"/>
  <c r="I104" i="12" s="1"/>
  <c r="J104" i="12" s="1"/>
  <c r="K104" i="12" s="1"/>
  <c r="L104" i="12" s="1"/>
  <c r="M104" i="12" s="1"/>
  <c r="N104" i="12" s="1"/>
  <c r="O104" i="12" s="1"/>
  <c r="U186" i="11"/>
  <c r="W24" i="13"/>
  <c r="X24" i="13" s="1"/>
  <c r="Y24" i="13" s="1"/>
  <c r="Z24" i="13" s="1"/>
  <c r="AA24" i="13" s="1"/>
  <c r="U156" i="13"/>
  <c r="E27" i="12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D110" i="13"/>
  <c r="E110" i="13" s="1"/>
  <c r="F110" i="13" s="1"/>
  <c r="G110" i="13" s="1"/>
  <c r="H110" i="13" s="1"/>
  <c r="I110" i="13" s="1"/>
  <c r="J110" i="13" s="1"/>
  <c r="K110" i="13" s="1"/>
  <c r="L110" i="13" s="1"/>
  <c r="M110" i="13" s="1"/>
  <c r="N110" i="13" s="1"/>
  <c r="O110" i="13" s="1"/>
  <c r="P110" i="13" s="1"/>
  <c r="Q110" i="13" s="1"/>
  <c r="R110" i="13" s="1"/>
  <c r="S110" i="13" s="1"/>
  <c r="T110" i="13" s="1"/>
  <c r="U110" i="13" s="1"/>
  <c r="D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W201" i="11"/>
  <c r="W209" i="11" s="1"/>
  <c r="W212" i="11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AB92" i="14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G94" i="14" s="1"/>
  <c r="I10" i="14"/>
  <c r="I94" i="14" s="1"/>
  <c r="K10" i="14"/>
  <c r="K94" i="14" s="1"/>
  <c r="M10" i="14"/>
  <c r="M94" i="14" s="1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46" i="14"/>
  <c r="F46" i="14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/>
  <c r="G117" i="12" s="1"/>
  <c r="H117" i="12" s="1"/>
  <c r="I117" i="12" s="1"/>
  <c r="K158" i="12"/>
  <c r="W217" i="11"/>
  <c r="P91" i="14"/>
  <c r="P98" i="14" s="1"/>
  <c r="P100" i="14" s="1"/>
  <c r="V186" i="11"/>
  <c r="W186" i="11" s="1"/>
  <c r="X186" i="11" s="1"/>
  <c r="Y186" i="11" s="1"/>
  <c r="Z186" i="11" s="1"/>
  <c r="AA186" i="11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F139" i="11" s="1"/>
  <c r="G139" i="11" s="1"/>
  <c r="H139" i="11" s="1"/>
  <c r="I139" i="11" s="1"/>
  <c r="J139" i="11" s="1"/>
  <c r="K139" i="11" s="1"/>
  <c r="L139" i="11" s="1"/>
  <c r="H154" i="13"/>
  <c r="Y201" i="11"/>
  <c r="Y209" i="11" s="1"/>
  <c r="Y212" i="11" s="1"/>
  <c r="D38" i="11"/>
  <c r="D41" i="11" s="1"/>
  <c r="E41" i="11" s="1"/>
  <c r="F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D93" i="14" s="1"/>
  <c r="Q10" i="13"/>
  <c r="R10" i="13" s="1"/>
  <c r="S10" i="13" s="1"/>
  <c r="K139" i="13"/>
  <c r="Q148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E165" i="12"/>
  <c r="F124" i="11"/>
  <c r="G124" i="11" s="1"/>
  <c r="AB36" i="12"/>
  <c r="E103" i="13"/>
  <c r="E40" i="13"/>
  <c r="F40" i="13" s="1"/>
  <c r="AC22" i="12"/>
  <c r="P30" i="14"/>
  <c r="AC28" i="14"/>
  <c r="H124" i="1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M139" i="11"/>
  <c r="N139" i="11" s="1"/>
  <c r="O139" i="11" s="1"/>
  <c r="P139" i="11" s="1"/>
  <c r="Q139" i="11" s="1"/>
  <c r="Y38" i="13"/>
  <c r="Z38" i="13" s="1"/>
  <c r="AA38" i="13" s="1"/>
  <c r="W9" i="14"/>
  <c r="AC7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E95" i="14"/>
  <c r="P87" i="14"/>
  <c r="Q87" i="14" s="1"/>
  <c r="AB78" i="12"/>
  <c r="E11" i="13"/>
  <c r="F11" i="13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G40" i="13"/>
  <c r="H40" i="13" s="1"/>
  <c r="I40" i="13" s="1"/>
  <c r="J40" i="13" s="1"/>
  <c r="K40" i="13" s="1"/>
  <c r="L40" i="13" s="1"/>
  <c r="X17" i="14"/>
  <c r="Y17" i="14" s="1"/>
  <c r="Z17" i="14" s="1"/>
  <c r="AA17" i="14" s="1"/>
  <c r="G60" i="14"/>
  <c r="G194" i="11"/>
  <c r="H194" i="11" s="1"/>
  <c r="I194" i="11" s="1"/>
  <c r="J194" i="11" s="1"/>
  <c r="K194" i="11" s="1"/>
  <c r="Y217" i="11"/>
  <c r="E104" i="11"/>
  <c r="F104" i="11" s="1"/>
  <c r="G104" i="11" s="1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H104" i="1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G74" i="14" l="1"/>
  <c r="H74" i="14" s="1"/>
  <c r="I74" i="14" s="1"/>
  <c r="J74" i="14" s="1"/>
  <c r="K74" i="14" s="1"/>
  <c r="F95" i="14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O90" i="11"/>
  <c r="P90" i="11" s="1"/>
  <c r="Q90" i="11" s="1"/>
  <c r="F152" i="1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D204" i="11"/>
  <c r="D221" i="11" s="1"/>
  <c r="E150" i="12"/>
  <c r="U9" i="14"/>
  <c r="D10" i="14"/>
  <c r="S100" i="14"/>
  <c r="G118" i="12"/>
  <c r="H118" i="12" s="1"/>
  <c r="F146" i="11"/>
  <c r="G146" i="11" s="1"/>
  <c r="H146" i="11" s="1"/>
  <c r="I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U93" i="14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I118" i="12"/>
  <c r="J118" i="12" s="1"/>
  <c r="K118" i="12" s="1"/>
  <c r="L118" i="12" s="1"/>
  <c r="AC127" i="12"/>
  <c r="E123" i="12"/>
  <c r="E164" i="12" s="1"/>
  <c r="D95" i="12"/>
  <c r="D149" i="12" s="1"/>
  <c r="N163" i="12"/>
  <c r="E90" i="12"/>
  <c r="F90" i="12" s="1"/>
  <c r="G90" i="12" s="1"/>
  <c r="H90" i="12" s="1"/>
  <c r="I90" i="12" s="1"/>
  <c r="J90" i="12" s="1"/>
  <c r="K90" i="12" s="1"/>
  <c r="L90" i="12" s="1"/>
  <c r="E20" i="12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P142" i="13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D151" i="13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L100" i="14"/>
  <c r="H100" i="14"/>
  <c r="D66" i="14"/>
  <c r="D59" i="14"/>
  <c r="D94" i="14" s="1"/>
  <c r="N100" i="14"/>
  <c r="F89" i="14"/>
  <c r="F100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17" i="11"/>
  <c r="O209" i="11"/>
  <c r="O212" i="11" s="1"/>
  <c r="D150" i="12"/>
  <c r="D165" i="12"/>
  <c r="AB165" i="12" s="1"/>
  <c r="Q125" i="12"/>
  <c r="Q163" i="12"/>
  <c r="M148" i="12"/>
  <c r="M163" i="12"/>
  <c r="P94" i="14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G95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M118" i="12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R158" i="12"/>
  <c r="F20" i="12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P157" i="13"/>
  <c r="P130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E221" i="11" s="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O164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R90" i="11"/>
  <c r="S90" i="11" s="1"/>
  <c r="T90" i="11" s="1"/>
  <c r="U90" i="11" s="1"/>
  <c r="V90" i="11" s="1"/>
  <c r="W90" i="11" s="1"/>
  <c r="X90" i="11" s="1"/>
  <c r="Y90" i="11" s="1"/>
  <c r="Z90" i="11" s="1"/>
  <c r="AA90" i="11" s="1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J146" i="1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O62" i="1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AB148" i="13" s="1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V110" i="13"/>
  <c r="M75" i="14"/>
  <c r="O11" i="13"/>
  <c r="P104" i="12"/>
  <c r="M40" i="13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C12" i="16"/>
  <c r="E12" i="16" s="1"/>
  <c r="G195" i="11"/>
  <c r="F204" i="11"/>
  <c r="F221" i="11" s="1"/>
  <c r="E182" i="11"/>
  <c r="D217" i="11"/>
  <c r="AB217" i="11" s="1"/>
  <c r="F103" i="13"/>
  <c r="E151" i="13"/>
  <c r="G68" i="12"/>
  <c r="F150" i="12"/>
  <c r="F196" i="11"/>
  <c r="R39" i="12"/>
  <c r="T102" i="12"/>
  <c r="P93" i="14"/>
  <c r="AB93" i="14" s="1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G149" i="12" l="1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H95" i="14"/>
  <c r="K102" i="13"/>
  <c r="F96" i="14"/>
  <c r="F190" i="11"/>
  <c r="G190" i="11" s="1"/>
  <c r="E203" i="11"/>
  <c r="Q109" i="12"/>
  <c r="P164" i="12"/>
  <c r="P14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Q157" i="13"/>
  <c r="Q130" i="13"/>
  <c r="Q14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F151" i="13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W110" i="13"/>
  <c r="E205" i="11"/>
  <c r="D220" i="11" l="1"/>
  <c r="E118" i="11"/>
  <c r="D206" i="11"/>
  <c r="D219" i="11" s="1"/>
  <c r="E220" i="11"/>
  <c r="L102" i="13"/>
  <c r="M102" i="13" s="1"/>
  <c r="N102" i="13" s="1"/>
  <c r="O102" i="13" s="1"/>
  <c r="I95" i="14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R157" i="13"/>
  <c r="R142" i="13"/>
  <c r="R130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X110" i="13"/>
  <c r="N90" i="12"/>
  <c r="K83" i="12"/>
  <c r="P102" i="13"/>
  <c r="R104" i="12"/>
  <c r="N74" i="14"/>
  <c r="Q117" i="13"/>
  <c r="H204" i="11"/>
  <c r="H221" i="11" s="1"/>
  <c r="I195" i="11"/>
  <c r="H103" i="13"/>
  <c r="G151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8" i="11" l="1"/>
  <c r="E206" i="11"/>
  <c r="E219" i="11" s="1"/>
  <c r="G109" i="13"/>
  <c r="F150" i="13"/>
  <c r="F131" i="13"/>
  <c r="F143" i="13"/>
  <c r="K60" i="14"/>
  <c r="J95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S157" i="13"/>
  <c r="S142" i="13"/>
  <c r="S130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H151" i="13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Y110" i="13"/>
  <c r="M117" i="12"/>
  <c r="P40" i="13"/>
  <c r="G118" i="11" l="1"/>
  <c r="F220" i="11"/>
  <c r="F206" i="11"/>
  <c r="F219" i="11" s="1"/>
  <c r="J123" i="13"/>
  <c r="I158" i="13"/>
  <c r="K95" i="14"/>
  <c r="L60" i="14"/>
  <c r="H109" i="13"/>
  <c r="G150" i="13"/>
  <c r="G143" i="13"/>
  <c r="G131" i="13"/>
  <c r="I97" i="12"/>
  <c r="H166" i="12"/>
  <c r="J190" i="11"/>
  <c r="I203" i="11"/>
  <c r="U122" i="13"/>
  <c r="T157" i="13"/>
  <c r="T130" i="13"/>
  <c r="T14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Z110" i="13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I151" i="13"/>
  <c r="J103" i="13"/>
  <c r="H222" i="11"/>
  <c r="H218" i="11"/>
  <c r="Y81" i="14"/>
  <c r="I182" i="11"/>
  <c r="H118" i="11" l="1"/>
  <c r="G220" i="11"/>
  <c r="G206" i="11"/>
  <c r="G219" i="11" s="1"/>
  <c r="I109" i="13"/>
  <c r="H150" i="13"/>
  <c r="H143" i="13"/>
  <c r="H131" i="13"/>
  <c r="K123" i="13"/>
  <c r="J158" i="13"/>
  <c r="M60" i="14"/>
  <c r="L95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U130" i="13"/>
  <c r="U142" i="13"/>
  <c r="U157" i="13"/>
  <c r="K190" i="11"/>
  <c r="J203" i="11"/>
  <c r="J97" i="12"/>
  <c r="J151" i="12" s="1"/>
  <c r="I166" i="12"/>
  <c r="K103" i="13"/>
  <c r="J151" i="13"/>
  <c r="K143" i="12"/>
  <c r="J205" i="11"/>
  <c r="K196" i="11"/>
  <c r="T117" i="13"/>
  <c r="U104" i="12"/>
  <c r="Y10" i="13"/>
  <c r="T11" i="13"/>
  <c r="R75" i="14"/>
  <c r="W39" i="12"/>
  <c r="Q74" i="14"/>
  <c r="AA110" i="13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I118" i="11" l="1"/>
  <c r="H220" i="11"/>
  <c r="H206" i="11"/>
  <c r="H219" i="11" s="1"/>
  <c r="N60" i="14"/>
  <c r="M95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V157" i="13"/>
  <c r="V142" i="13"/>
  <c r="V130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K151" i="13"/>
  <c r="J118" i="11" l="1"/>
  <c r="I220" i="11"/>
  <c r="I206" i="11"/>
  <c r="I219" i="11" s="1"/>
  <c r="K109" i="13"/>
  <c r="J150" i="13"/>
  <c r="J131" i="13"/>
  <c r="J143" i="13"/>
  <c r="M123" i="13"/>
  <c r="L158" i="13"/>
  <c r="O60" i="14"/>
  <c r="N95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W157" i="13"/>
  <c r="W130" i="13"/>
  <c r="W14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L151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K118" i="11" l="1"/>
  <c r="J220" i="11"/>
  <c r="J206" i="11"/>
  <c r="J219" i="11" s="1"/>
  <c r="O95" i="14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X142" i="13"/>
  <c r="X157" i="13"/>
  <c r="X130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M151" i="13"/>
  <c r="N103" i="13"/>
  <c r="U40" i="13"/>
  <c r="AA87" i="14"/>
  <c r="AA94" i="14" s="1"/>
  <c r="Z94" i="14"/>
  <c r="M205" i="11"/>
  <c r="N196" i="11"/>
  <c r="L118" i="11" l="1"/>
  <c r="K220" i="11"/>
  <c r="K206" i="11"/>
  <c r="K219" i="11" s="1"/>
  <c r="M109" i="13"/>
  <c r="L150" i="13"/>
  <c r="L131" i="13"/>
  <c r="L143" i="13"/>
  <c r="O123" i="13"/>
  <c r="N158" i="13"/>
  <c r="D22" i="16"/>
  <c r="P95" i="14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Y157" i="13"/>
  <c r="Y130" i="13"/>
  <c r="Y14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N151" i="13"/>
  <c r="P68" i="12"/>
  <c r="O165" i="12"/>
  <c r="O150" i="12"/>
  <c r="N182" i="11"/>
  <c r="V75" i="14"/>
  <c r="AA39" i="12"/>
  <c r="R83" i="12"/>
  <c r="U90" i="12"/>
  <c r="S117" i="12"/>
  <c r="M118" i="11" l="1"/>
  <c r="L220" i="11"/>
  <c r="L206" i="11"/>
  <c r="L219" i="11" s="1"/>
  <c r="P123" i="13"/>
  <c r="O158" i="13"/>
  <c r="N109" i="13"/>
  <c r="M150" i="13"/>
  <c r="M131" i="13"/>
  <c r="M143" i="13"/>
  <c r="Q95" i="14"/>
  <c r="R60" i="14"/>
  <c r="Z109" i="12"/>
  <c r="Y164" i="12"/>
  <c r="Y149" i="12"/>
  <c r="O97" i="12"/>
  <c r="O151" i="12" s="1"/>
  <c r="N166" i="12"/>
  <c r="AA122" i="13"/>
  <c r="Z142" i="13"/>
  <c r="Z157" i="13"/>
  <c r="Z130" i="13"/>
  <c r="N124" i="13"/>
  <c r="M159" i="13"/>
  <c r="M144" i="13"/>
  <c r="M132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O151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8" i="11" l="1"/>
  <c r="M220" i="11"/>
  <c r="M206" i="11"/>
  <c r="M219" i="11" s="1"/>
  <c r="O109" i="13"/>
  <c r="N150" i="13"/>
  <c r="N131" i="13"/>
  <c r="N143" i="13"/>
  <c r="Q123" i="13"/>
  <c r="P158" i="13"/>
  <c r="R95" i="14"/>
  <c r="S60" i="14"/>
  <c r="R89" i="14"/>
  <c r="Q96" i="14"/>
  <c r="O124" i="13"/>
  <c r="N159" i="13"/>
  <c r="N132" i="13"/>
  <c r="N144" i="13"/>
  <c r="AA130" i="13"/>
  <c r="AA157" i="13"/>
  <c r="AA14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P151" i="13"/>
  <c r="O118" i="11" l="1"/>
  <c r="N220" i="11"/>
  <c r="N206" i="11"/>
  <c r="N219" i="11" s="1"/>
  <c r="R123" i="13"/>
  <c r="Q158" i="13"/>
  <c r="P109" i="13"/>
  <c r="O150" i="13"/>
  <c r="O143" i="13"/>
  <c r="O131" i="13"/>
  <c r="T60" i="14"/>
  <c r="S95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Q151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8" i="11" l="1"/>
  <c r="O220" i="11"/>
  <c r="O206" i="11"/>
  <c r="O219" i="11" s="1"/>
  <c r="U60" i="14"/>
  <c r="T95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R151" i="13"/>
  <c r="T68" i="12"/>
  <c r="S150" i="12"/>
  <c r="S165" i="12"/>
  <c r="Z40" i="13"/>
  <c r="W117" i="12"/>
  <c r="S204" i="11"/>
  <c r="S221" i="11" s="1"/>
  <c r="T195" i="11"/>
  <c r="Q118" i="11" l="1"/>
  <c r="P220" i="11"/>
  <c r="P206" i="11"/>
  <c r="P219" i="11" s="1"/>
  <c r="T123" i="13"/>
  <c r="S158" i="13"/>
  <c r="R109" i="13"/>
  <c r="Q150" i="13"/>
  <c r="Q131" i="13"/>
  <c r="Q143" i="13"/>
  <c r="V60" i="14"/>
  <c r="U95" i="14"/>
  <c r="R124" i="13"/>
  <c r="Q159" i="13"/>
  <c r="Q132" i="13"/>
  <c r="Q144" i="13"/>
  <c r="U89" i="14"/>
  <c r="T96" i="14"/>
  <c r="S97" i="12"/>
  <c r="R166" i="12"/>
  <c r="U68" i="12"/>
  <c r="T150" i="12"/>
  <c r="T165" i="12"/>
  <c r="S151" i="13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8" i="11" l="1"/>
  <c r="Q220" i="11"/>
  <c r="Q206" i="11"/>
  <c r="Q219" i="11" s="1"/>
  <c r="W60" i="14"/>
  <c r="V95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T151" i="13"/>
  <c r="V68" i="12"/>
  <c r="U150" i="12"/>
  <c r="U165" i="12"/>
  <c r="U204" i="11"/>
  <c r="U221" i="11" s="1"/>
  <c r="V195" i="11"/>
  <c r="T151" i="12"/>
  <c r="U143" i="12"/>
  <c r="S118" i="11" l="1"/>
  <c r="R220" i="11"/>
  <c r="R206" i="11"/>
  <c r="R219" i="11" s="1"/>
  <c r="V123" i="13"/>
  <c r="U158" i="13"/>
  <c r="T109" i="13"/>
  <c r="S150" i="13"/>
  <c r="S131" i="13"/>
  <c r="S143" i="13"/>
  <c r="X60" i="14"/>
  <c r="W95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U151" i="13"/>
  <c r="Z117" i="12"/>
  <c r="T222" i="11"/>
  <c r="T218" i="11"/>
  <c r="V196" i="11"/>
  <c r="U205" i="11"/>
  <c r="U182" i="11"/>
  <c r="V143" i="12"/>
  <c r="U151" i="12"/>
  <c r="Y83" i="12"/>
  <c r="T118" i="11" l="1"/>
  <c r="S220" i="11"/>
  <c r="S206" i="11"/>
  <c r="S219" i="11" s="1"/>
  <c r="X95" i="14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V151" i="13"/>
  <c r="W204" i="11"/>
  <c r="W221" i="11" s="1"/>
  <c r="X195" i="11"/>
  <c r="U118" i="11" l="1"/>
  <c r="T220" i="11"/>
  <c r="T206" i="11"/>
  <c r="T219" i="11" s="1"/>
  <c r="X123" i="13"/>
  <c r="W158" i="13"/>
  <c r="V109" i="13"/>
  <c r="U150" i="13"/>
  <c r="U131" i="13"/>
  <c r="U143" i="13"/>
  <c r="Z60" i="14"/>
  <c r="Y95" i="14"/>
  <c r="V124" i="13"/>
  <c r="U159" i="13"/>
  <c r="U144" i="13"/>
  <c r="U132" i="13"/>
  <c r="Y89" i="14"/>
  <c r="X96" i="14"/>
  <c r="W97" i="12"/>
  <c r="W151" i="12" s="1"/>
  <c r="V166" i="12"/>
  <c r="X103" i="13"/>
  <c r="W151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8" i="11" l="1"/>
  <c r="U220" i="11"/>
  <c r="U206" i="11"/>
  <c r="U219" i="11" s="1"/>
  <c r="AA60" i="14"/>
  <c r="AA95" i="14" s="1"/>
  <c r="Z95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X151" i="13"/>
  <c r="Y143" i="12"/>
  <c r="Z68" i="12"/>
  <c r="Y165" i="12"/>
  <c r="Y150" i="12"/>
  <c r="X182" i="11"/>
  <c r="Y204" i="11"/>
  <c r="Y221" i="11" s="1"/>
  <c r="Z195" i="11"/>
  <c r="W118" i="11" l="1"/>
  <c r="V220" i="11"/>
  <c r="V206" i="11"/>
  <c r="V219" i="11" s="1"/>
  <c r="Z123" i="13"/>
  <c r="Y158" i="13"/>
  <c r="X109" i="13"/>
  <c r="W150" i="13"/>
  <c r="W143" i="13"/>
  <c r="W131" i="13"/>
  <c r="AB95" i="14"/>
  <c r="X124" i="13"/>
  <c r="W159" i="13"/>
  <c r="W132" i="13"/>
  <c r="W144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Y151" i="13"/>
  <c r="X118" i="11" l="1"/>
  <c r="W220" i="11"/>
  <c r="W206" i="11"/>
  <c r="W219" i="11" s="1"/>
  <c r="Y109" i="13"/>
  <c r="X150" i="13"/>
  <c r="X131" i="13"/>
  <c r="X143" i="13"/>
  <c r="AA123" i="13"/>
  <c r="Z158" i="13"/>
  <c r="Z97" i="12"/>
  <c r="Y166" i="12"/>
  <c r="Y124" i="13"/>
  <c r="X159" i="13"/>
  <c r="X144" i="13"/>
  <c r="X132" i="13"/>
  <c r="AB96" i="14"/>
  <c r="AA103" i="13"/>
  <c r="Z151" i="13"/>
  <c r="Z205" i="11"/>
  <c r="AA196" i="11"/>
  <c r="Z151" i="12"/>
  <c r="AA143" i="12"/>
  <c r="AA150" i="12"/>
  <c r="AB150" i="12" s="1"/>
  <c r="AA165" i="12"/>
  <c r="Z182" i="11"/>
  <c r="Y222" i="11"/>
  <c r="Y218" i="11"/>
  <c r="Y118" i="11" l="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51" i="13"/>
  <c r="AB151" i="13" s="1"/>
  <c r="AA182" i="11"/>
  <c r="AA205" i="11"/>
  <c r="Z118" i="11" l="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8" i="11" l="1"/>
  <c r="Z220" i="11"/>
  <c r="Z206" i="11"/>
  <c r="Z219" i="11" s="1"/>
  <c r="AA150" i="13"/>
  <c r="AB150" i="13" s="1"/>
  <c r="AA143" i="13"/>
  <c r="AA131" i="13"/>
  <c r="AA159" i="13"/>
  <c r="AA132" i="13"/>
  <c r="AA144" i="13"/>
  <c r="AA220" i="11" l="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<sst xmlns="http://schemas.openxmlformats.org/spreadsheetml/2006/main" count="1818" uniqueCount="420">
  <si>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</si>
  <si>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</si>
  <si>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</si>
  <si>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</si>
  <si>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</si>
  <si>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</si>
  <si>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</si>
  <si>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</si>
  <si>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</si>
  <si>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</si>
  <si>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</si>
  <si>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</si>
  <si>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</si>
  <si>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</si>
  <si>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</si>
  <si>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</si>
  <si>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</si>
  <si>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</si>
  <si>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</si>
  <si>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</si>
  <si>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</si>
  <si>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</si>
  <si>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</si>
  <si>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</si>
  <si>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</si>
  <si>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</si>
  <si>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</si>
  <si>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</si>
  <si>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</si>
  <si>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</si>
  <si>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</si>
  <si>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</si>
  <si>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</si>
  <si>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</si>
  <si>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</si>
  <si>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</si>
  <si>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</si>
  <si>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</si>
  <si>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</si>
  <si>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</si>
  <si>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</si>
  <si>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</si>
  <si>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</si>
  <si>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</si>
  <si>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</si>
  <si>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</si>
  <si>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</si>
  <si>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</si>
  <si>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</si>
  <si>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</si>
  <si>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</si>
  <si>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</si>
  <si>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</si>
  <si>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</si>
  <si>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</si>
  <si>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</si>
  <si>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</si>
  <si>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</si>
  <si>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</si>
  <si>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</si>
  <si>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</si>
  <si>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</si>
  <si>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</si>
  <si>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</si>
  <si>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</si>
  <si>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</si>
  <si>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</si>
  <si>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</si>
  <si>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</si>
  <si>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</si>
  <si>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</si>
  <si>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</si>
  <si>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</si>
  <si>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</si>
  <si>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</si>
  <si>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</si>
  <si>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</si>
  <si>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</si>
  <si>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</si>
  <si>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</si>
  <si>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</si>
  <si>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</si>
  <si>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</si>
  <si>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</si>
  <si>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</si>
  <si>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</si>
  <si>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</si>
  <si>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</si>
  <si>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</si>
  <si>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</si>
  <si>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</si>
  <si>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</si>
  <si>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</si>
  <si>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</si>
  <si>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</si>
  <si>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</si>
  <si>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</si>
  <si>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</si>
  <si>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</si>
  <si>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</si>
  <si>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</si>
  <si>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</si>
  <si>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</si>
  <si>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</si>
  <si>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</si>
  <si>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</si>
  <si>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</si>
  <si>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</si>
  <si>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</si>
  <si>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</si>
  <si>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</si>
  <si>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</si>
  <si>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</si>
  <si>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</si>
  <si>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</si>
  <si>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</si>
  <si>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</si>
  <si>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</si>
  <si>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</si>
  <si>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</si>
  <si>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</si>
  <si>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</si>
  <si>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</si>
  <si>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</si>
  <si>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</si>
  <si>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</si>
  <si>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</si>
  <si>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</si>
  <si>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</si>
  <si>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</si>
  <si>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</si>
  <si>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</si>
  <si>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</si>
  <si>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</si>
  <si>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</si>
  <si>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</si>
  <si>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</si>
  <si>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</si>
  <si>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</si>
  <si>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</si>
  <si>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</si>
  <si>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</si>
  <si>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</si>
  <si>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</si>
  <si>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</si>
  <si>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</si>
  <si>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</si>
  <si>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</si>
  <si>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</si>
  <si>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</si>
  <si>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</si>
  <si>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</si>
  <si>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</si>
  <si>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</si>
  <si>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</si>
  <si>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</si>
  <si>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</si>
  <si>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</si>
  <si>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</si>
  <si>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</si>
  <si>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</si>
  <si>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</si>
  <si>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</si>
  <si>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</si>
  <si>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</si>
  <si>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</si>
  <si>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</si>
  <si>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</si>
  <si>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</si>
  <si>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</si>
  <si>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</si>
  <si>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</si>
  <si>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</si>
  <si>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</si>
  <si>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</si>
  <si>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</si>
  <si>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</si>
  <si>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</si>
  <si>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</si>
  <si>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</si>
  <si>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</si>
  <si>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</si>
  <si>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</si>
  <si>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</si>
  <si>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</si>
  <si>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</si>
  <si>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</si>
  <si>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</si>
  <si>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</si>
  <si>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</si>
  <si>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</si>
  <si>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</si>
  <si>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</si>
  <si>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</si>
  <si>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</si>
  <si>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</si>
  <si>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</si>
  <si>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</si>
  <si>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</si>
  <si>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</si>
  <si>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</si>
  <si>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</si>
  <si>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</si>
  <si>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</si>
  <si>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</si>
  <si>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</si>
  <si>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</si>
  <si>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</si>
  <si>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</si>
  <si>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</si>
  <si>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</si>
  <si>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</si>
  <si>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</si>
  <si>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</si>
  <si>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</si>
  <si>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</si>
  <si>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</si>
  <si>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</si>
  <si>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</si>
  <si>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</si>
  <si>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</si>
  <si>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</si>
  <si>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</si>
  <si>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</si>
  <si>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</si>
  <si>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</si>
  <si>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</si>
  <si>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</si>
  <si>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</si>
  <si>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</si>
  <si>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</si>
  <si>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</si>
  <si>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</si>
  <si>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</si>
  <si>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</si>
  <si>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</si>
  <si>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</si>
  <si>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</si>
  <si>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</si>
  <si>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</si>
  <si>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</si>
  <si>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</si>
  <si>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</si>
  <si>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</si>
  <si>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</si>
  <si>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</si>
  <si>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</si>
  <si>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</si>
  <si>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</si>
  <si>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</si>
  <si>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</si>
  <si>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</si>
  <si>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</si>
  <si>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</si>
  <si>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</si>
  <si>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</si>
  <si>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</si>
  <si>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</si>
  <si>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</si>
  <si>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</si>
  <si>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</si>
  <si>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</si>
  <si>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</si>
  <si>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</si>
  <si>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</si>
  <si>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</si>
  <si>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</si>
  <si>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</si>
  <si>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</si>
  <si>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</si>
  <si>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</si>
  <si>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</si>
  <si>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</si>
  <si>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</si>
  <si>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</si>
  <si>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</si>
  <si>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</si>
  <si>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</si>
  <si>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</si>
  <si>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</si>
  <si>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</si>
  <si>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</si>
  <si>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</si>
  <si>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</si>
  <si>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</si>
  <si>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</si>
  <si>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</si>
  <si>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</si>
  <si>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</si>
  <si>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</si>
  <si>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</si>
  <si>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</si>
  <si>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</si>
  <si>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</si>
  <si>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</si>
  <si>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</si>
  <si>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</si>
  <si>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</si>
  <si>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</si>
  <si>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</si>
  <si>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</si>
  <si>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</si>
  <si>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</si>
  <si>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</si>
  <si>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</si>
  <si>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</si>
  <si>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</si>
  <si>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</si>
  <si>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Existing </t>
  </si>
  <si>
    <t xml:space="preserve">Multi Family New Construction </t>
  </si>
  <si>
    <t xml:space="preserve">C/I Retrofit </t>
  </si>
  <si>
    <t xml:space="preserve">Resource Conservation Manager - RCM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</si>
  <si>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</si>
  <si>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</si>
  <si>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</si>
  <si>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</si>
  <si>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</si>
  <si>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</si>
  <si>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</si>
  <si>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</si>
  <si>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</si>
  <si>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</si>
  <si>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</si>
  <si>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</si>
  <si>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</si>
  <si>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</si>
  <si>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</si>
  <si>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</si>
  <si>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</si>
  <si>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Homes heated with electricity, receiving an insulation measure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</si>
  <si>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</si>
  <si>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</si>
  <si>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</si>
  <si>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</si>
  <si>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 xml:space="preserve">Home Appliances </t>
  </si>
  <si>
    <t>Weatherization</t>
  </si>
  <si>
    <t>Events</t>
  </si>
  <si>
    <t>Customer Engagement &amp; Education</t>
  </si>
  <si>
    <t>Brochures</t>
  </si>
  <si>
    <t>Customer Web Experience</t>
  </si>
  <si>
    <t>Customer Online Experience</t>
  </si>
  <si>
    <t>E271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</si>
  <si>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</si>
  <si>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</si>
  <si>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</si>
  <si>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</si>
  <si>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</si>
  <si>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CFL Lamps</t>
  </si>
  <si>
    <t>LED Lamps</t>
  </si>
  <si>
    <t>Fireplaces</t>
  </si>
  <si>
    <t>"Savings and Energy Center" visits</t>
  </si>
  <si>
    <t>Commercial Kitchens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</si>
  <si>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Please reference the program discussions for more comprehensive measure details.</t>
    </r>
  </si>
  <si>
    <t>Lighting</t>
  </si>
  <si>
    <t>Process</t>
  </si>
  <si>
    <t>Homes heated with gas</t>
  </si>
  <si>
    <t>(Although units are indicated in the electric fuel type, some clothes washers yield gas savings as well.  Also applicable in PSE's gas-only territories.)</t>
  </si>
  <si>
    <t>Heat Pumps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</si>
  <si>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</si>
  <si>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</si>
  <si>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measure, selected representative measures are indicated.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</si>
  <si>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</si>
  <si>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</si>
  <si>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</si>
  <si>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</si>
  <si>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</si>
  <si>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</si>
  <si>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</si>
  <si>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</si>
  <si>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</si>
  <si>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</si>
  <si>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</si>
  <si>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Buildings</t>
  </si>
  <si>
    <t xml:space="preserve">Buildings </t>
  </si>
  <si>
    <t>HVAC Measures</t>
  </si>
  <si>
    <t>(Other Channels also install CFL and LED lamps.  Those details are presented in each program discussion.)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</si>
  <si>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scope, and are rounded.  They aren't intended to be a precise measure count.</t>
    </r>
  </si>
  <si>
    <t>Schedule</t>
  </si>
  <si>
    <t>Number of dual-fuel customers</t>
  </si>
  <si>
    <t>New refrigerators &amp; replacements</t>
  </si>
  <si>
    <t>Number of efficiency measures</t>
  </si>
  <si>
    <t>Small Business Direct Install</t>
  </si>
  <si>
    <t>LED lamps</t>
  </si>
  <si>
    <t>Electric Vehicle Charger Incentive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</si>
  <si>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</si>
  <si>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</si>
  <si>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</si>
  <si>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</si>
  <si>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Reports received: approx. 20,000
Savings reported: approx. 15,000</t>
  </si>
  <si>
    <t>Advanced Power Strips</t>
  </si>
  <si>
    <t>Energy Advisors</t>
  </si>
  <si>
    <t>Fryers</t>
  </si>
  <si>
    <t>Ovens</t>
  </si>
  <si>
    <t>Dishwashers</t>
  </si>
  <si>
    <t>EE projects receiving at least one gas and at least one electric measure</t>
  </si>
  <si>
    <t>Net Metering (Customers)</t>
  </si>
  <si>
    <t>Number of mailings</t>
  </si>
  <si>
    <t>Contractor Referral Service visits</t>
  </si>
  <si>
    <t>&gt;50,000</t>
  </si>
  <si>
    <t>MF Properties receiving both gas and electric measures</t>
  </si>
  <si>
    <t>320: 
977 windows, 
542 WX</t>
  </si>
  <si>
    <t>645: 
1836 windows, 
2,538 WX</t>
  </si>
  <si>
    <t>2016 Significant Counts by Program and Fuel Type</t>
  </si>
  <si>
    <t>LED Fixtures &amp; Retrofits</t>
  </si>
  <si>
    <t>Heat Pump Water Heaters</t>
  </si>
  <si>
    <t>Home Energy Assessments</t>
  </si>
  <si>
    <t>New freezers &amp; replacements</t>
  </si>
  <si>
    <r>
      <t xml:space="preserve">Showerheads, shower restrictors, aerators
</t>
    </r>
    <r>
      <rPr>
        <i/>
        <sz val="10"/>
        <rFont val="Tahoma"/>
        <family val="2"/>
      </rPr>
      <t>(Shared between electric and natural gas territories)</t>
    </r>
  </si>
  <si>
    <t>Custom Lighting Grants</t>
  </si>
  <si>
    <t>Projects, including street lighting</t>
  </si>
  <si>
    <t>Linear conversions</t>
  </si>
  <si>
    <t>Showerheads, sprayheads, aerators</t>
  </si>
  <si>
    <t>Lodging Direct Install</t>
  </si>
  <si>
    <t>Lighting to Go</t>
  </si>
  <si>
    <t>TLEDs</t>
  </si>
  <si>
    <t>Retrofit kits</t>
  </si>
  <si>
    <t>Number of brochures distributed</t>
  </si>
  <si>
    <t>&gt;2,500,000</t>
  </si>
  <si>
    <t>myPSE account Energy Center tools visits</t>
  </si>
  <si>
    <t>&gt;320,000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</si>
</sst>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2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3" fontId="22" fillId="15" borderId="0" xfId="2" applyNumberFormat="1" applyFont="1" applyFill="1" applyBorder="1" applyAlignment="1">
      <alignment horizontal="right" vertical="center" wrapText="1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40" fillId="10" borderId="0" xfId="2" applyNumberFormat="1" applyFont="1" applyFill="1" applyBorder="1" applyAlignment="1">
      <alignment horizontal="right" vertical="center" wrapText="1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 wrapText="1"/>
    </xf>
    <xf numFmtId="0" fontId="1" fillId="0" borderId="21" xfId="0" applyNumberFormat="1" applyFont="1" applyFill="1" applyBorder="1" applyAlignment="1">
      <alignment horizontal="right" vertical="center"/>
    </xf>
    <xf numFmtId="164" fontId="29" fillId="10" borderId="20" xfId="2" applyNumberFormat="1" applyFont="1" applyFill="1" applyBorder="1" applyAlignment="1">
      <alignment horizontal="left" vertical="center" wrapText="1"/>
    </xf>
    <xf numFmtId="164" fontId="22" fillId="10" borderId="20" xfId="2" applyNumberFormat="1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center" vertical="top" wrapText="1"/>
    </xf>
    <xf numFmtId="164" fontId="26" fillId="10" borderId="0" xfId="2" applyNumberFormat="1" applyFont="1" applyFill="1" applyBorder="1" applyAlignment="1">
      <alignment horizontal="center" vertical="top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1</xdr:row>
      <xdr:rowOff>314325</xdr:rowOff>
    </xdr:from>
    <xdr:to>
      <xdr:col>15</xdr:col>
      <xdr:colOff>1152525</xdr:colOff>
      <xdr:row>6</xdr:row>
      <xdr:rowOff>169069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476250"/>
          <a:ext cx="3724275" cy="931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2.75"/>
  <cols>
    <col min="2" max="2" width="9" bestFit="1" customWidth="1"/>
    <col min="3" max="3" width="39.42578125" bestFit="1" customWidth="1"/>
    <col min="4" max="4" width="21.85546875" style="1" customWidth="1"/>
    <col min="6" max="6" width="11.28515625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>
      <c r="D104" s="1">
        <v>5728404.8499999996</v>
      </c>
      <c r="F104" s="1" t="e">
        <f>VLOOKUP(B104,#REF!,10,0)</f>
        <v>#REF!</v>
      </c>
    </row>
  </sheetData>
  <customSheetViews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2.75"/>
  <cols>
    <col min="1" max="1" width="5.42578125" bestFit="1" customWidth="1"/>
    <col min="2" max="2" width="9" bestFit="1" customWidth="1"/>
    <col min="3" max="3" width="39.42578125" bestFit="1" customWidth="1"/>
    <col min="4" max="4" width="14" style="1" bestFit="1" customWidth="1"/>
    <col min="5" max="5" width="11" bestFit="1" customWidth="1"/>
    <col min="6" max="6" width="11.5703125" style="1" bestFit="1" customWidth="1"/>
    <col min="7" max="7" width="11.85546875" bestFit="1" customWidth="1"/>
  </cols>
  <sheetData>
    <row r="1" spans="1:7">
      <c r="A1" t="s">
        <v>266</v>
      </c>
      <c r="B1" t="s">
        <v>267</v>
      </c>
      <c r="D1" s="1" t="s">
        <v>265</v>
      </c>
      <c r="F1"/>
    </row>
    <row r="2" spans="1:7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>
      <c r="D106" s="1">
        <v>8175402.5</v>
      </c>
      <c r="F106"/>
    </row>
  </sheetData>
  <customSheetViews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2.75"/>
  <cols>
    <col min="2" max="2" width="9" bestFit="1" customWidth="1"/>
    <col min="3" max="3" width="39.42578125" bestFit="1" customWidth="1"/>
    <col min="4" max="4" width="14" style="1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2.75"/>
  <cols>
    <col min="1" max="1" width="4.85546875" bestFit="1" customWidth="1"/>
    <col min="3" max="3" width="38.28515625" bestFit="1" customWidth="1"/>
    <col min="4" max="4" width="14.28515625" style="1" bestFit="1" customWidth="1"/>
  </cols>
  <sheetData>
    <row r="1" spans="1:4">
      <c r="A1" s="217" t="s">
        <v>266</v>
      </c>
      <c r="B1" s="217" t="s">
        <v>267</v>
      </c>
      <c r="C1" s="217"/>
      <c r="D1" s="215" t="s">
        <v>265</v>
      </c>
    </row>
    <row r="2" spans="1:4">
      <c r="A2" s="217" t="s">
        <v>268</v>
      </c>
      <c r="B2" s="217" t="s">
        <v>206</v>
      </c>
      <c r="C2" s="217" t="s">
        <v>269</v>
      </c>
      <c r="D2" s="215">
        <v>0</v>
      </c>
    </row>
    <row r="3" spans="1:4">
      <c r="A3" s="217" t="s">
        <v>270</v>
      </c>
      <c r="B3" s="217">
        <v>18230301</v>
      </c>
      <c r="C3" s="217" t="s">
        <v>172</v>
      </c>
      <c r="D3" s="215">
        <v>6550</v>
      </c>
    </row>
    <row r="4" spans="1:4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62"/>
  </sheetPr>
  <dimension ref="A2:AH95"/>
  <sheetViews>
    <sheetView showGridLines="0" tabSelected="1" topLeftCell="A67" zoomScaleNormal="100" zoomScaleSheetLayoutView="70" workbookViewId="0">
      <selection activeCell="G93" sqref="G93"/>
    </sheetView>
  </sheetViews>
  <sheetFormatPr defaultRowHeight="12.75"/>
  <cols>
    <col min="1" max="1" width="2.5703125" style="234" customWidth="1"/>
    <col min="2" max="2" width="11.28515625" style="234" hidden="1" customWidth="1"/>
    <col min="3" max="3" width="12.28515625" style="234" customWidth="1"/>
    <col min="4" max="4" width="41.28515625" style="234" customWidth="1"/>
    <col min="5" max="5" width="2.42578125" style="247" customWidth="1"/>
    <col min="6" max="6" width="37.140625" style="280" customWidth="1"/>
    <col min="7" max="7" width="18.5703125" style="234" customWidth="1"/>
    <col min="8" max="8" width="1.140625" style="234" customWidth="1"/>
    <col min="9" max="10" width="1.28515625" style="235" customWidth="1"/>
    <col min="11" max="11" width="33.85546875" style="280" customWidth="1"/>
    <col min="12" max="12" width="19.5703125" style="234" customWidth="1"/>
    <col min="13" max="13" width="3.7109375" style="234" customWidth="1"/>
    <col min="14" max="14" width="3" style="235" customWidth="1"/>
    <col min="15" max="15" width="39.85546875" style="284" customWidth="1"/>
    <col min="16" max="16" width="18" style="235" customWidth="1"/>
    <col min="17" max="17" width="2" style="235" customWidth="1"/>
    <col min="18" max="16384" width="9.140625" style="234"/>
  </cols>
  <sheetData>
    <row r="2" spans="1:34" s="269" customFormat="1" ht="26.25">
      <c r="C2" s="439" t="s">
        <v>344</v>
      </c>
      <c r="E2" s="270"/>
      <c r="I2" s="271"/>
      <c r="J2" s="271"/>
      <c r="K2" s="279"/>
      <c r="N2" s="271"/>
      <c r="O2" s="283"/>
      <c r="P2" s="271"/>
      <c r="Q2" s="271"/>
    </row>
    <row r="3" spans="1:34" ht="18">
      <c r="C3" s="268" t="s">
        <v>402</v>
      </c>
      <c r="O3" s="395"/>
    </row>
    <row r="4" spans="1:34">
      <c r="C4" s="280"/>
    </row>
    <row r="5" spans="1:34">
      <c r="C5" s="280"/>
      <c r="L5" s="267"/>
    </row>
    <row r="6" spans="1:34" s="257" customFormat="1" ht="15">
      <c r="B6" s="252"/>
      <c r="C6" s="382" t="s">
        <v>376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">
      <c r="B7" s="252"/>
      <c r="C7" s="382" t="s">
        <v>359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">
      <c r="B8" s="252"/>
      <c r="C8" s="382" t="s">
        <v>360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">
      <c r="B9" s="252"/>
      <c r="C9" s="382" t="s">
        <v>331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s="257" customFormat="1" ht="15">
      <c r="B10" s="252"/>
      <c r="C10" s="382" t="s">
        <v>352</v>
      </c>
      <c r="D10" s="252"/>
      <c r="E10" s="253"/>
      <c r="G10" s="254"/>
      <c r="H10" s="254"/>
      <c r="I10" s="255"/>
      <c r="J10" s="255"/>
      <c r="K10" s="282"/>
      <c r="L10" s="254"/>
      <c r="M10" s="254"/>
      <c r="N10" s="255"/>
      <c r="O10" s="285"/>
      <c r="P10" s="255"/>
      <c r="Q10" s="255"/>
      <c r="R10" s="254"/>
      <c r="S10" s="254"/>
      <c r="T10" s="254"/>
      <c r="U10" s="256"/>
      <c r="X10" s="258"/>
      <c r="Y10" s="259"/>
      <c r="Z10" s="260"/>
      <c r="AA10" s="261"/>
      <c r="AB10" s="262"/>
      <c r="AC10" s="262"/>
      <c r="AD10" s="262"/>
      <c r="AE10" s="262"/>
      <c r="AF10" s="261"/>
      <c r="AG10" s="261"/>
      <c r="AH10" s="260"/>
    </row>
    <row r="11" spans="1:34">
      <c r="C11" s="382" t="s">
        <v>384</v>
      </c>
    </row>
    <row r="12" spans="1:34">
      <c r="C12" s="382" t="s">
        <v>385</v>
      </c>
    </row>
    <row r="13" spans="1:34" ht="10.5" customHeight="1" thickBot="1"/>
    <row r="14" spans="1:34" s="277" customFormat="1" ht="36.75" customHeight="1" thickBot="1">
      <c r="A14" s="465"/>
      <c r="B14" s="272"/>
      <c r="C14" s="273"/>
      <c r="D14" s="274"/>
      <c r="E14" s="275"/>
      <c r="F14" s="537" t="s">
        <v>298</v>
      </c>
      <c r="G14" s="538"/>
      <c r="H14" s="539"/>
      <c r="I14" s="276"/>
      <c r="J14" s="278"/>
      <c r="K14" s="537" t="s">
        <v>299</v>
      </c>
      <c r="L14" s="538"/>
      <c r="M14" s="539"/>
      <c r="N14" s="278"/>
      <c r="O14" s="537" t="s">
        <v>324</v>
      </c>
      <c r="P14" s="538"/>
      <c r="Q14" s="539"/>
    </row>
    <row r="15" spans="1:34" s="237" customFormat="1" ht="36" customHeight="1" thickBot="1">
      <c r="A15" s="414"/>
      <c r="B15" s="249" t="s">
        <v>377</v>
      </c>
      <c r="C15" s="249" t="s">
        <v>377</v>
      </c>
      <c r="D15" s="263" t="s">
        <v>315</v>
      </c>
      <c r="E15" s="250"/>
      <c r="F15" s="281" t="s">
        <v>303</v>
      </c>
      <c r="G15" s="540" t="s">
        <v>321</v>
      </c>
      <c r="H15" s="541"/>
      <c r="I15" s="250"/>
      <c r="J15" s="236"/>
      <c r="K15" s="281" t="s">
        <v>303</v>
      </c>
      <c r="L15" s="540" t="s">
        <v>321</v>
      </c>
      <c r="M15" s="541"/>
      <c r="N15" s="236"/>
      <c r="O15" s="281" t="s">
        <v>303</v>
      </c>
      <c r="P15" s="540" t="s">
        <v>321</v>
      </c>
      <c r="Q15" s="541"/>
    </row>
    <row r="16" spans="1:34" s="241" customFormat="1" ht="15" customHeight="1">
      <c r="A16" s="466"/>
      <c r="B16" s="369"/>
      <c r="C16" s="370"/>
      <c r="D16" s="371"/>
      <c r="E16" s="238"/>
      <c r="F16" s="374"/>
      <c r="G16" s="375"/>
      <c r="H16" s="376"/>
      <c r="I16" s="240"/>
      <c r="J16" s="239"/>
      <c r="K16" s="374"/>
      <c r="L16" s="375"/>
      <c r="M16" s="380"/>
      <c r="N16" s="239"/>
      <c r="O16" s="534" t="s">
        <v>332</v>
      </c>
      <c r="P16" s="535"/>
      <c r="Q16" s="536"/>
    </row>
    <row r="17" spans="1:17" s="233" customFormat="1">
      <c r="A17" s="467"/>
      <c r="B17" s="396" t="s">
        <v>346</v>
      </c>
      <c r="C17" s="372"/>
      <c r="D17" s="373"/>
      <c r="E17" s="251"/>
      <c r="F17" s="377"/>
      <c r="G17" s="378"/>
      <c r="H17" s="379"/>
      <c r="I17" s="242"/>
      <c r="J17" s="242"/>
      <c r="K17" s="377"/>
      <c r="L17" s="378"/>
      <c r="M17" s="379"/>
      <c r="N17" s="242"/>
      <c r="O17" s="377"/>
      <c r="P17" s="378"/>
      <c r="Q17" s="379"/>
    </row>
    <row r="18" spans="1:17" s="297" customFormat="1" ht="27.75" customHeight="1">
      <c r="A18" s="289"/>
      <c r="B18" s="410" t="s">
        <v>17</v>
      </c>
      <c r="C18" s="411" t="s">
        <v>363</v>
      </c>
      <c r="D18" s="412" t="s">
        <v>301</v>
      </c>
      <c r="E18" s="399"/>
      <c r="F18" s="483" t="s">
        <v>386</v>
      </c>
      <c r="G18" s="474">
        <v>630</v>
      </c>
      <c r="H18" s="293"/>
      <c r="I18" s="294"/>
      <c r="J18" s="368"/>
      <c r="K18" s="483" t="s">
        <v>387</v>
      </c>
      <c r="L18" s="474">
        <v>80</v>
      </c>
      <c r="M18" s="296"/>
      <c r="N18" s="484"/>
      <c r="O18" s="483" t="s">
        <v>394</v>
      </c>
      <c r="P18" s="473">
        <v>10</v>
      </c>
      <c r="Q18" s="296"/>
    </row>
    <row r="19" spans="1:17" s="297" customFormat="1" ht="29.25" customHeight="1">
      <c r="A19" s="289"/>
      <c r="B19" s="290"/>
      <c r="C19" s="383"/>
      <c r="D19" s="288"/>
      <c r="E19" s="301"/>
      <c r="F19" s="300"/>
      <c r="G19" s="287"/>
      <c r="H19" s="293"/>
      <c r="I19" s="294"/>
      <c r="J19" s="368"/>
      <c r="K19" s="295"/>
      <c r="L19" s="287"/>
      <c r="M19" s="296"/>
      <c r="N19" s="484"/>
      <c r="O19" s="406"/>
      <c r="P19" s="287"/>
      <c r="Q19" s="296"/>
    </row>
    <row r="20" spans="1:17" s="297" customFormat="1" ht="21.75" customHeight="1">
      <c r="A20" s="289"/>
      <c r="B20" s="410" t="s">
        <v>4</v>
      </c>
      <c r="C20" s="411" t="s">
        <v>364</v>
      </c>
      <c r="D20" s="415" t="s">
        <v>307</v>
      </c>
      <c r="E20" s="424"/>
      <c r="F20" s="531" t="s">
        <v>380</v>
      </c>
      <c r="G20" s="532"/>
      <c r="H20" s="532"/>
      <c r="I20" s="532"/>
      <c r="J20" s="532"/>
      <c r="K20" s="532"/>
      <c r="L20" s="532"/>
      <c r="M20" s="533"/>
      <c r="N20" s="294"/>
      <c r="O20" s="292"/>
      <c r="P20" s="287"/>
      <c r="Q20" s="296"/>
    </row>
    <row r="21" spans="1:17" s="297" customFormat="1" ht="21.75" customHeight="1">
      <c r="A21" s="289"/>
      <c r="B21" s="290"/>
      <c r="C21" s="286"/>
      <c r="D21" s="298" t="s">
        <v>304</v>
      </c>
      <c r="E21" s="291"/>
      <c r="F21" s="292" t="s">
        <v>347</v>
      </c>
      <c r="G21" s="474">
        <v>956000</v>
      </c>
      <c r="H21" s="293"/>
      <c r="I21" s="294"/>
      <c r="J21" s="294"/>
      <c r="K21" s="528" t="s">
        <v>375</v>
      </c>
      <c r="L21" s="529"/>
      <c r="M21" s="530"/>
      <c r="N21" s="294"/>
      <c r="O21" s="292"/>
      <c r="P21" s="287"/>
      <c r="Q21" s="296"/>
    </row>
    <row r="22" spans="1:17" s="297" customFormat="1" ht="21.75" customHeight="1">
      <c r="A22" s="289"/>
      <c r="B22" s="290"/>
      <c r="C22" s="383"/>
      <c r="D22" s="298"/>
      <c r="E22" s="291"/>
      <c r="F22" s="476" t="s">
        <v>403</v>
      </c>
      <c r="G22" s="474">
        <f>169000+268000</f>
        <v>437000</v>
      </c>
      <c r="H22" s="293"/>
      <c r="I22" s="294"/>
      <c r="J22" s="294"/>
      <c r="K22" s="528"/>
      <c r="L22" s="529"/>
      <c r="M22" s="530"/>
      <c r="N22" s="294"/>
      <c r="O22" s="292"/>
      <c r="P22" s="287"/>
      <c r="Q22" s="296"/>
    </row>
    <row r="23" spans="1:17" s="297" customFormat="1" ht="21.75" customHeight="1">
      <c r="A23" s="289"/>
      <c r="B23" s="290"/>
      <c r="C23" s="383"/>
      <c r="D23" s="298"/>
      <c r="E23" s="291"/>
      <c r="F23" s="292" t="s">
        <v>348</v>
      </c>
      <c r="G23" s="474">
        <f>2139000+1397000</f>
        <v>3536000</v>
      </c>
      <c r="H23" s="293"/>
      <c r="I23" s="294"/>
      <c r="J23" s="294"/>
      <c r="K23" s="292"/>
      <c r="L23" s="287"/>
      <c r="M23" s="296"/>
      <c r="N23" s="294"/>
      <c r="O23" s="292"/>
      <c r="P23" s="287"/>
      <c r="Q23" s="296"/>
    </row>
    <row r="24" spans="1:17" s="297" customFormat="1" ht="21.75" customHeight="1">
      <c r="A24" s="289"/>
      <c r="B24" s="290"/>
      <c r="C24" s="286"/>
      <c r="D24" s="298" t="s">
        <v>305</v>
      </c>
      <c r="E24" s="291"/>
      <c r="F24" s="292" t="s">
        <v>357</v>
      </c>
      <c r="G24" s="287">
        <f>1600+1900</f>
        <v>3500</v>
      </c>
      <c r="H24" s="293"/>
      <c r="I24" s="294"/>
      <c r="J24" s="294"/>
      <c r="K24" s="292" t="s">
        <v>317</v>
      </c>
      <c r="L24" s="287">
        <v>3700</v>
      </c>
      <c r="M24" s="296"/>
      <c r="N24" s="294"/>
      <c r="O24" s="292"/>
      <c r="P24" s="287"/>
      <c r="Q24" s="296"/>
    </row>
    <row r="25" spans="1:17" s="297" customFormat="1" ht="13.5" customHeight="1">
      <c r="A25" s="289"/>
      <c r="B25" s="290"/>
      <c r="C25" s="383"/>
      <c r="D25" s="298"/>
      <c r="E25" s="291"/>
      <c r="F25" s="292"/>
      <c r="G25" s="287"/>
      <c r="H25" s="293"/>
      <c r="I25" s="294"/>
      <c r="J25" s="294"/>
      <c r="K25" s="292" t="s">
        <v>349</v>
      </c>
      <c r="L25" s="287">
        <v>820</v>
      </c>
      <c r="M25" s="296"/>
      <c r="N25" s="294"/>
      <c r="O25" s="292"/>
      <c r="P25" s="287"/>
      <c r="Q25" s="296"/>
    </row>
    <row r="26" spans="1:17" s="297" customFormat="1" ht="21.75" customHeight="1">
      <c r="A26" s="289"/>
      <c r="B26" s="290"/>
      <c r="C26" s="286"/>
      <c r="D26" s="298" t="s">
        <v>306</v>
      </c>
      <c r="E26" s="291"/>
      <c r="F26" s="476" t="s">
        <v>404</v>
      </c>
      <c r="G26" s="287">
        <v>600</v>
      </c>
      <c r="H26" s="293"/>
      <c r="I26" s="294"/>
      <c r="J26" s="294"/>
      <c r="K26" s="292"/>
      <c r="L26" s="287"/>
      <c r="M26" s="296"/>
      <c r="N26" s="294"/>
      <c r="O26" s="292"/>
      <c r="P26" s="287"/>
      <c r="Q26" s="296"/>
    </row>
    <row r="27" spans="1:17" s="297" customFormat="1" ht="21.75" customHeight="1">
      <c r="A27" s="289"/>
      <c r="B27" s="290"/>
      <c r="C27" s="383"/>
      <c r="D27" s="523" t="s">
        <v>405</v>
      </c>
      <c r="E27" s="291"/>
      <c r="F27" s="292" t="s">
        <v>358</v>
      </c>
      <c r="G27" s="481">
        <v>8900</v>
      </c>
      <c r="H27" s="293"/>
      <c r="I27" s="294"/>
      <c r="J27" s="294"/>
      <c r="K27" s="292"/>
      <c r="L27" s="287"/>
      <c r="M27" s="296"/>
      <c r="N27" s="294"/>
      <c r="O27" s="292"/>
      <c r="P27" s="287"/>
      <c r="Q27" s="296"/>
    </row>
    <row r="28" spans="1:17" s="297" customFormat="1" ht="12.75" customHeight="1">
      <c r="A28" s="289"/>
      <c r="B28" s="290"/>
      <c r="C28" s="286"/>
      <c r="D28" s="289"/>
      <c r="E28" s="291"/>
      <c r="F28" s="292"/>
      <c r="G28" s="287"/>
      <c r="H28" s="293"/>
      <c r="I28" s="294"/>
      <c r="J28" s="294"/>
      <c r="K28" s="299"/>
      <c r="L28" s="287"/>
      <c r="M28" s="296"/>
      <c r="N28" s="294"/>
      <c r="O28" s="292"/>
      <c r="P28" s="287"/>
      <c r="Q28" s="296"/>
    </row>
    <row r="29" spans="1:17" s="297" customFormat="1" ht="30" customHeight="1">
      <c r="A29" s="289"/>
      <c r="B29" s="290"/>
      <c r="C29" s="383"/>
      <c r="D29" s="298" t="s">
        <v>334</v>
      </c>
      <c r="E29" s="291"/>
      <c r="F29" s="292" t="s">
        <v>318</v>
      </c>
      <c r="G29" s="473">
        <v>7900</v>
      </c>
      <c r="H29" s="293"/>
      <c r="I29" s="294"/>
      <c r="J29" s="294"/>
      <c r="K29" s="526" t="s">
        <v>356</v>
      </c>
      <c r="L29" s="527"/>
      <c r="M29" s="518"/>
      <c r="N29" s="517"/>
      <c r="O29" s="516"/>
      <c r="P29" s="517"/>
      <c r="Q29" s="518"/>
    </row>
    <row r="30" spans="1:17" s="297" customFormat="1" ht="23.25" customHeight="1">
      <c r="A30" s="289"/>
      <c r="B30" s="290"/>
      <c r="C30" s="383"/>
      <c r="D30" s="298"/>
      <c r="E30" s="291"/>
      <c r="F30" s="476" t="s">
        <v>389</v>
      </c>
      <c r="G30" s="473">
        <v>4900</v>
      </c>
      <c r="H30" s="293"/>
      <c r="I30" s="294"/>
      <c r="J30" s="294"/>
      <c r="K30" s="526"/>
      <c r="L30" s="527"/>
      <c r="M30" s="498"/>
      <c r="N30" s="497"/>
      <c r="O30" s="496"/>
      <c r="P30" s="497"/>
      <c r="Q30" s="498"/>
    </row>
    <row r="31" spans="1:17" s="297" customFormat="1" ht="21.75" customHeight="1">
      <c r="A31" s="289"/>
      <c r="B31" s="290"/>
      <c r="C31" s="383"/>
      <c r="D31" s="298"/>
      <c r="E31" s="291"/>
      <c r="F31" s="292" t="s">
        <v>379</v>
      </c>
      <c r="G31" s="287">
        <v>6400</v>
      </c>
      <c r="H31" s="293"/>
      <c r="I31" s="294"/>
      <c r="J31" s="294"/>
      <c r="K31" s="299"/>
      <c r="L31" s="287"/>
      <c r="M31" s="296"/>
      <c r="N31" s="294"/>
      <c r="O31" s="292"/>
      <c r="P31" s="287"/>
      <c r="Q31" s="296"/>
    </row>
    <row r="32" spans="1:17" s="297" customFormat="1" ht="21.75" customHeight="1">
      <c r="A32" s="289"/>
      <c r="B32" s="290"/>
      <c r="C32" s="383"/>
      <c r="D32" s="298"/>
      <c r="E32" s="291"/>
      <c r="F32" s="476" t="s">
        <v>406</v>
      </c>
      <c r="G32" s="287">
        <v>1300</v>
      </c>
      <c r="H32" s="293"/>
      <c r="I32" s="294"/>
      <c r="J32" s="294"/>
      <c r="K32" s="299"/>
      <c r="L32" s="287"/>
      <c r="M32" s="296"/>
      <c r="N32" s="294"/>
      <c r="O32" s="292"/>
      <c r="P32" s="287"/>
      <c r="Q32" s="296"/>
    </row>
    <row r="33" spans="1:17" s="297" customFormat="1" ht="46.5" customHeight="1">
      <c r="A33" s="289"/>
      <c r="B33" s="290"/>
      <c r="C33" s="383"/>
      <c r="D33" s="298" t="s">
        <v>319</v>
      </c>
      <c r="E33" s="291"/>
      <c r="F33" s="524"/>
      <c r="G33" s="397"/>
      <c r="H33" s="293"/>
      <c r="I33" s="294"/>
      <c r="J33" s="294"/>
      <c r="K33" s="299"/>
      <c r="L33" s="397"/>
      <c r="M33" s="296"/>
      <c r="N33" s="294"/>
      <c r="O33" s="525" t="s">
        <v>407</v>
      </c>
      <c r="P33" s="287">
        <f>64900+1800+62600</f>
        <v>129300</v>
      </c>
      <c r="Q33" s="296"/>
    </row>
    <row r="34" spans="1:17" s="297" customFormat="1" ht="37.5" customHeight="1">
      <c r="A34" s="289"/>
      <c r="B34" s="290"/>
      <c r="C34" s="383"/>
      <c r="D34" s="298" t="s">
        <v>335</v>
      </c>
      <c r="E34" s="291"/>
      <c r="F34" s="300" t="s">
        <v>329</v>
      </c>
      <c r="G34" s="482" t="s">
        <v>400</v>
      </c>
      <c r="H34" s="293"/>
      <c r="I34" s="294"/>
      <c r="J34" s="294"/>
      <c r="K34" s="299" t="s">
        <v>355</v>
      </c>
      <c r="L34" s="482" t="s">
        <v>401</v>
      </c>
      <c r="M34" s="296"/>
      <c r="N34" s="294"/>
      <c r="O34" s="292"/>
      <c r="P34" s="287"/>
      <c r="Q34" s="296"/>
    </row>
    <row r="35" spans="1:17" s="297" customFormat="1" ht="51" customHeight="1">
      <c r="A35" s="289"/>
      <c r="B35" s="290"/>
      <c r="C35" s="383"/>
      <c r="D35" s="298" t="s">
        <v>320</v>
      </c>
      <c r="E35" s="291"/>
      <c r="F35" s="292"/>
      <c r="G35" s="287"/>
      <c r="H35" s="293"/>
      <c r="I35" s="294"/>
      <c r="J35" s="294"/>
      <c r="K35" s="299"/>
      <c r="L35" s="287"/>
      <c r="M35" s="296"/>
      <c r="N35" s="294"/>
      <c r="O35" s="292" t="s">
        <v>378</v>
      </c>
      <c r="P35" s="485" t="s">
        <v>388</v>
      </c>
      <c r="Q35" s="296"/>
    </row>
    <row r="36" spans="1:17" s="297" customFormat="1" ht="31.5" customHeight="1">
      <c r="A36" s="289"/>
      <c r="B36" s="290" t="s">
        <v>113</v>
      </c>
      <c r="C36" s="411" t="s">
        <v>365</v>
      </c>
      <c r="D36" s="519" t="s">
        <v>308</v>
      </c>
      <c r="E36" s="291"/>
      <c r="F36" s="292" t="s">
        <v>373</v>
      </c>
      <c r="G36" s="287">
        <v>3837</v>
      </c>
      <c r="H36" s="293"/>
      <c r="I36" s="294"/>
      <c r="J36" s="294"/>
      <c r="K36" s="299" t="s">
        <v>372</v>
      </c>
      <c r="L36" s="287">
        <v>174</v>
      </c>
      <c r="M36" s="296"/>
      <c r="N36" s="294"/>
      <c r="O36" s="522" t="s">
        <v>399</v>
      </c>
      <c r="P36" s="473">
        <v>48</v>
      </c>
      <c r="Q36" s="296"/>
    </row>
    <row r="37" spans="1:17" s="297" customFormat="1" ht="33" customHeight="1">
      <c r="A37" s="289"/>
      <c r="B37" s="410"/>
      <c r="C37" s="411"/>
      <c r="D37" s="412"/>
      <c r="E37" s="301"/>
      <c r="F37" s="300" t="s">
        <v>327</v>
      </c>
      <c r="G37" s="486">
        <v>33205</v>
      </c>
      <c r="H37" s="368"/>
      <c r="I37" s="294"/>
      <c r="J37" s="294"/>
      <c r="K37" s="487" t="s">
        <v>330</v>
      </c>
      <c r="L37" s="486">
        <v>3501</v>
      </c>
      <c r="M37" s="472"/>
      <c r="N37" s="294"/>
      <c r="O37" s="300" t="s">
        <v>325</v>
      </c>
      <c r="P37" s="474">
        <v>681</v>
      </c>
      <c r="Q37" s="296"/>
    </row>
    <row r="38" spans="1:17" s="297" customFormat="1" ht="30.75" customHeight="1">
      <c r="A38" s="289"/>
      <c r="B38" s="407" t="s">
        <v>139</v>
      </c>
      <c r="C38" s="408" t="s">
        <v>366</v>
      </c>
      <c r="D38" s="414" t="s">
        <v>309</v>
      </c>
      <c r="E38" s="304"/>
      <c r="F38" s="300" t="s">
        <v>327</v>
      </c>
      <c r="G38" s="474">
        <v>654</v>
      </c>
      <c r="H38" s="368"/>
      <c r="I38" s="294"/>
      <c r="J38" s="294"/>
      <c r="K38" s="487" t="s">
        <v>330</v>
      </c>
      <c r="L38" s="474">
        <v>1206</v>
      </c>
      <c r="M38" s="296"/>
      <c r="N38" s="294"/>
      <c r="O38" s="300" t="s">
        <v>325</v>
      </c>
      <c r="P38" s="480">
        <v>2050</v>
      </c>
      <c r="Q38" s="296"/>
    </row>
    <row r="39" spans="1:17" s="297" customFormat="1" ht="12.75" customHeight="1" thickBot="1">
      <c r="A39" s="289"/>
      <c r="B39" s="359"/>
      <c r="C39" s="360"/>
      <c r="D39" s="417"/>
      <c r="E39" s="309"/>
      <c r="F39" s="418"/>
      <c r="G39" s="419"/>
      <c r="H39" s="420"/>
      <c r="I39" s="310"/>
      <c r="J39" s="310"/>
      <c r="K39" s="418"/>
      <c r="L39" s="421"/>
      <c r="M39" s="422"/>
      <c r="N39" s="310"/>
      <c r="O39" s="418"/>
      <c r="P39" s="421"/>
      <c r="Q39" s="422"/>
    </row>
    <row r="40" spans="1:17" s="297" customFormat="1" ht="21.75" customHeight="1">
      <c r="B40" s="440"/>
      <c r="C40" s="440"/>
      <c r="D40" s="441"/>
      <c r="E40" s="309"/>
      <c r="F40" s="446"/>
      <c r="G40" s="443"/>
      <c r="H40" s="443"/>
      <c r="I40" s="310"/>
      <c r="J40" s="310"/>
      <c r="K40" s="442"/>
      <c r="L40" s="423"/>
      <c r="M40" s="444"/>
      <c r="N40" s="310"/>
      <c r="O40" s="446"/>
      <c r="P40" s="423"/>
      <c r="Q40" s="444"/>
    </row>
    <row r="41" spans="1:17" s="297" customFormat="1" ht="6.75" customHeight="1" thickBot="1">
      <c r="B41" s="360"/>
      <c r="C41" s="360"/>
      <c r="D41" s="455"/>
      <c r="E41" s="309"/>
      <c r="F41" s="459"/>
      <c r="G41" s="419"/>
      <c r="H41" s="419"/>
      <c r="I41" s="310"/>
      <c r="J41" s="310"/>
      <c r="K41" s="459"/>
      <c r="L41" s="421"/>
      <c r="M41" s="460"/>
      <c r="N41" s="310"/>
      <c r="O41" s="459"/>
      <c r="P41" s="421"/>
      <c r="Q41" s="460"/>
    </row>
    <row r="42" spans="1:17" s="297" customFormat="1" ht="21.75" customHeight="1">
      <c r="B42" s="453" t="s">
        <v>345</v>
      </c>
      <c r="C42" s="468"/>
      <c r="D42" s="454"/>
      <c r="E42" s="311"/>
      <c r="F42" s="456"/>
      <c r="G42" s="457"/>
      <c r="H42" s="458"/>
      <c r="I42" s="312"/>
      <c r="J42" s="312"/>
      <c r="K42" s="456"/>
      <c r="L42" s="457"/>
      <c r="M42" s="458"/>
      <c r="N42" s="312"/>
      <c r="O42" s="456"/>
      <c r="P42" s="457"/>
      <c r="Q42" s="458"/>
    </row>
    <row r="43" spans="1:17" s="297" customFormat="1" ht="21.75" customHeight="1">
      <c r="B43" s="407" t="s">
        <v>9</v>
      </c>
      <c r="C43" s="407" t="s">
        <v>367</v>
      </c>
      <c r="D43" s="413" t="s">
        <v>310</v>
      </c>
      <c r="E43" s="313"/>
      <c r="F43" s="292" t="s">
        <v>322</v>
      </c>
      <c r="G43" s="473">
        <v>80</v>
      </c>
      <c r="H43" s="293"/>
      <c r="I43" s="294"/>
      <c r="J43" s="294"/>
      <c r="K43" s="292" t="s">
        <v>322</v>
      </c>
      <c r="L43" s="473">
        <v>40</v>
      </c>
      <c r="M43" s="296"/>
      <c r="N43" s="294"/>
      <c r="O43" s="476" t="s">
        <v>323</v>
      </c>
      <c r="P43" s="473">
        <v>30</v>
      </c>
      <c r="Q43" s="296"/>
    </row>
    <row r="44" spans="1:17" s="297" customFormat="1" ht="21.75" customHeight="1">
      <c r="B44" s="302"/>
      <c r="C44" s="302"/>
      <c r="D44" s="413" t="s">
        <v>408</v>
      </c>
      <c r="E44" s="313"/>
      <c r="F44" s="476" t="s">
        <v>409</v>
      </c>
      <c r="G44" s="473">
        <f>5+120+730+60</f>
        <v>915</v>
      </c>
      <c r="H44" s="293"/>
      <c r="I44" s="294"/>
      <c r="J44" s="294"/>
      <c r="K44" s="476"/>
      <c r="L44" s="287"/>
      <c r="M44" s="296"/>
      <c r="N44" s="294"/>
      <c r="O44" s="476"/>
      <c r="P44" s="287"/>
      <c r="Q44" s="296"/>
    </row>
    <row r="45" spans="1:17" s="297" customFormat="1" ht="21.75" customHeight="1">
      <c r="B45" s="410" t="s">
        <v>10</v>
      </c>
      <c r="C45" s="410" t="s">
        <v>368</v>
      </c>
      <c r="D45" s="409" t="s">
        <v>312</v>
      </c>
      <c r="E45" s="306"/>
      <c r="F45" s="292" t="s">
        <v>322</v>
      </c>
      <c r="G45" s="287">
        <v>70</v>
      </c>
      <c r="H45" s="293"/>
      <c r="I45" s="294"/>
      <c r="J45" s="294"/>
      <c r="K45" s="292" t="s">
        <v>322</v>
      </c>
      <c r="L45" s="287">
        <v>2</v>
      </c>
      <c r="M45" s="296"/>
      <c r="N45" s="294"/>
      <c r="O45" s="292" t="s">
        <v>323</v>
      </c>
      <c r="P45" s="287">
        <v>4</v>
      </c>
      <c r="Q45" s="296"/>
    </row>
    <row r="46" spans="1:17" s="297" customFormat="1" ht="21.75" customHeight="1">
      <c r="B46" s="407" t="s">
        <v>12</v>
      </c>
      <c r="C46" s="407" t="s">
        <v>369</v>
      </c>
      <c r="D46" s="409" t="s">
        <v>311</v>
      </c>
      <c r="E46" s="306"/>
      <c r="F46" s="292" t="s">
        <v>322</v>
      </c>
      <c r="G46" s="287">
        <v>10</v>
      </c>
      <c r="H46" s="293"/>
      <c r="I46" s="294"/>
      <c r="J46" s="294"/>
      <c r="K46" s="292" t="s">
        <v>322</v>
      </c>
      <c r="L46" s="287">
        <v>7</v>
      </c>
      <c r="M46" s="296"/>
      <c r="N46" s="294"/>
      <c r="O46" s="292" t="s">
        <v>322</v>
      </c>
      <c r="P46" s="287">
        <v>20</v>
      </c>
      <c r="Q46" s="296"/>
    </row>
    <row r="47" spans="1:17" s="297" customFormat="1" ht="21.75" customHeight="1">
      <c r="B47" s="410" t="s">
        <v>11</v>
      </c>
      <c r="C47" s="410" t="s">
        <v>370</v>
      </c>
      <c r="D47" s="412" t="s">
        <v>314</v>
      </c>
      <c r="E47" s="399"/>
      <c r="F47" s="295" t="s">
        <v>374</v>
      </c>
      <c r="G47" s="287">
        <v>8</v>
      </c>
      <c r="H47" s="293"/>
      <c r="I47" s="294"/>
      <c r="J47" s="368"/>
      <c r="K47" s="295"/>
      <c r="L47" s="287"/>
      <c r="M47" s="296"/>
      <c r="N47" s="294"/>
      <c r="O47" s="292"/>
      <c r="P47" s="287"/>
      <c r="Q47" s="296"/>
    </row>
    <row r="48" spans="1:17" s="297" customFormat="1" ht="21.75" customHeight="1">
      <c r="B48" s="290"/>
      <c r="C48" s="290"/>
      <c r="D48" s="288"/>
      <c r="E48" s="399"/>
      <c r="F48" s="295" t="s">
        <v>353</v>
      </c>
      <c r="G48" s="287">
        <v>9</v>
      </c>
      <c r="H48" s="293"/>
      <c r="I48" s="294"/>
      <c r="J48" s="368"/>
      <c r="K48" s="295"/>
      <c r="L48" s="287"/>
      <c r="M48" s="296"/>
      <c r="N48" s="294"/>
      <c r="O48" s="292"/>
      <c r="P48" s="287"/>
      <c r="Q48" s="296"/>
    </row>
    <row r="49" spans="2:17" s="297" customFormat="1" ht="21.75" customHeight="1">
      <c r="B49" s="290"/>
      <c r="C49" s="290"/>
      <c r="D49" s="288"/>
      <c r="E49" s="399"/>
      <c r="F49" s="475" t="s">
        <v>354</v>
      </c>
      <c r="G49" s="287">
        <v>2</v>
      </c>
      <c r="H49" s="293"/>
      <c r="I49" s="294"/>
      <c r="J49" s="368"/>
      <c r="K49" s="295"/>
      <c r="L49" s="287"/>
      <c r="M49" s="296"/>
      <c r="N49" s="294"/>
      <c r="O49" s="292"/>
      <c r="P49" s="287"/>
      <c r="Q49" s="296"/>
    </row>
    <row r="50" spans="2:17" s="297" customFormat="1" ht="7.5" customHeight="1">
      <c r="B50" s="290"/>
      <c r="C50" s="290"/>
      <c r="D50" s="288"/>
      <c r="E50" s="399"/>
      <c r="F50" s="295"/>
      <c r="G50" s="287"/>
      <c r="H50" s="293"/>
      <c r="I50" s="294"/>
      <c r="J50" s="368"/>
      <c r="K50" s="295"/>
      <c r="L50" s="287"/>
      <c r="M50" s="296"/>
      <c r="N50" s="294"/>
      <c r="O50" s="292"/>
      <c r="P50" s="287"/>
      <c r="Q50" s="296"/>
    </row>
    <row r="51" spans="2:17" s="297" customFormat="1" ht="21.75" customHeight="1">
      <c r="B51" s="407" t="s">
        <v>77</v>
      </c>
      <c r="C51" s="407" t="s">
        <v>371</v>
      </c>
      <c r="D51" s="409" t="s">
        <v>313</v>
      </c>
      <c r="E51" s="398"/>
      <c r="F51" s="342"/>
      <c r="H51" s="289"/>
      <c r="J51" s="289"/>
      <c r="M51" s="289"/>
      <c r="N51" s="294"/>
      <c r="O51" s="292"/>
      <c r="P51" s="287"/>
      <c r="Q51" s="296"/>
    </row>
    <row r="52" spans="2:17" s="297" customFormat="1" ht="21.75" customHeight="1">
      <c r="B52" s="302"/>
      <c r="C52" s="302"/>
      <c r="D52" s="305"/>
      <c r="E52" s="499"/>
      <c r="F52" s="493" t="s">
        <v>351</v>
      </c>
      <c r="G52" s="474"/>
      <c r="H52" s="368"/>
      <c r="I52" s="294"/>
      <c r="J52" s="368"/>
      <c r="K52" s="493" t="s">
        <v>351</v>
      </c>
      <c r="L52" s="474"/>
      <c r="M52" s="492"/>
      <c r="N52" s="294"/>
      <c r="O52" s="493"/>
      <c r="P52" s="473"/>
      <c r="Q52" s="296"/>
    </row>
    <row r="53" spans="2:17" s="304" customFormat="1" ht="21.75" customHeight="1">
      <c r="B53" s="490"/>
      <c r="C53" s="490"/>
      <c r="D53" s="491"/>
      <c r="E53" s="306"/>
      <c r="F53" s="500" t="s">
        <v>391</v>
      </c>
      <c r="G53" s="474">
        <v>10</v>
      </c>
      <c r="H53" s="368"/>
      <c r="I53" s="294"/>
      <c r="J53" s="294"/>
      <c r="K53" s="500" t="s">
        <v>391</v>
      </c>
      <c r="L53" s="474">
        <v>60</v>
      </c>
      <c r="M53" s="492"/>
      <c r="N53" s="294"/>
      <c r="O53" s="479"/>
      <c r="P53" s="474"/>
      <c r="Q53" s="492"/>
    </row>
    <row r="54" spans="2:17" s="304" customFormat="1" ht="21.75" customHeight="1">
      <c r="B54" s="490"/>
      <c r="C54" s="490"/>
      <c r="D54" s="491"/>
      <c r="E54" s="306"/>
      <c r="F54" s="500" t="s">
        <v>392</v>
      </c>
      <c r="G54" s="474">
        <v>30</v>
      </c>
      <c r="H54" s="368"/>
      <c r="I54" s="294"/>
      <c r="J54" s="294"/>
      <c r="K54" s="500" t="s">
        <v>392</v>
      </c>
      <c r="L54" s="474">
        <v>40</v>
      </c>
      <c r="M54" s="492"/>
      <c r="N54" s="294"/>
      <c r="O54" s="479"/>
      <c r="P54" s="474"/>
      <c r="Q54" s="492"/>
    </row>
    <row r="55" spans="2:17" s="304" customFormat="1" ht="21.75" customHeight="1">
      <c r="B55" s="490"/>
      <c r="C55" s="490"/>
      <c r="D55" s="491"/>
      <c r="E55" s="306"/>
      <c r="F55" s="500" t="s">
        <v>393</v>
      </c>
      <c r="G55" s="474">
        <v>10</v>
      </c>
      <c r="H55" s="368"/>
      <c r="I55" s="294"/>
      <c r="J55" s="294"/>
      <c r="K55" s="500" t="s">
        <v>393</v>
      </c>
      <c r="L55" s="474">
        <v>20</v>
      </c>
      <c r="M55" s="492"/>
      <c r="N55" s="294"/>
      <c r="O55" s="479"/>
      <c r="P55" s="474"/>
      <c r="Q55" s="492"/>
    </row>
    <row r="56" spans="2:17" s="297" customFormat="1" ht="21.75" customHeight="1">
      <c r="B56" s="302"/>
      <c r="C56" s="302"/>
      <c r="D56" s="305"/>
      <c r="E56" s="306"/>
      <c r="F56" s="493" t="s">
        <v>381</v>
      </c>
      <c r="G56" s="474"/>
      <c r="H56" s="368"/>
      <c r="I56" s="294"/>
      <c r="J56" s="294"/>
      <c r="K56" s="493" t="s">
        <v>381</v>
      </c>
      <c r="L56" s="397"/>
      <c r="M56" s="488"/>
      <c r="N56" s="294"/>
      <c r="O56" s="500"/>
      <c r="P56" s="287"/>
      <c r="Q56" s="296"/>
    </row>
    <row r="57" spans="2:17" s="297" customFormat="1" ht="16.5" customHeight="1">
      <c r="B57" s="302"/>
      <c r="C57" s="302"/>
      <c r="D57" s="305"/>
      <c r="E57" s="306"/>
      <c r="F57" s="494" t="s">
        <v>382</v>
      </c>
      <c r="G57" s="495">
        <v>31900</v>
      </c>
      <c r="H57" s="368"/>
      <c r="I57" s="294"/>
      <c r="J57" s="294"/>
      <c r="K57" s="494"/>
      <c r="L57" s="397"/>
      <c r="M57" s="492"/>
      <c r="N57" s="294"/>
      <c r="O57" s="292"/>
      <c r="P57" s="287"/>
      <c r="Q57" s="296"/>
    </row>
    <row r="58" spans="2:17" s="297" customFormat="1" ht="16.5" customHeight="1">
      <c r="B58" s="302"/>
      <c r="C58" s="302"/>
      <c r="D58" s="305"/>
      <c r="E58" s="306"/>
      <c r="F58" s="494" t="s">
        <v>410</v>
      </c>
      <c r="G58" s="495">
        <f>10100+3500+5900</f>
        <v>19500</v>
      </c>
      <c r="H58" s="368"/>
      <c r="I58" s="294"/>
      <c r="J58" s="294"/>
      <c r="K58" s="494"/>
      <c r="L58" s="397"/>
      <c r="M58" s="492"/>
      <c r="N58" s="294"/>
      <c r="O58" s="292"/>
      <c r="P58" s="287"/>
      <c r="Q58" s="296"/>
    </row>
    <row r="59" spans="2:17" s="297" customFormat="1" ht="16.5" customHeight="1">
      <c r="B59" s="302"/>
      <c r="C59" s="302"/>
      <c r="D59" s="305"/>
      <c r="E59" s="306"/>
      <c r="F59" s="494" t="s">
        <v>411</v>
      </c>
      <c r="G59" s="495">
        <v>500</v>
      </c>
      <c r="H59" s="368"/>
      <c r="I59" s="294"/>
      <c r="J59" s="294"/>
      <c r="K59" s="494" t="s">
        <v>411</v>
      </c>
      <c r="L59" s="397">
        <v>90</v>
      </c>
      <c r="M59" s="492"/>
      <c r="N59" s="294"/>
      <c r="O59" s="292"/>
      <c r="P59" s="287"/>
      <c r="Q59" s="296"/>
    </row>
    <row r="60" spans="2:17" s="297" customFormat="1" ht="21.75" customHeight="1">
      <c r="B60" s="302"/>
      <c r="C60" s="302"/>
      <c r="D60" s="305"/>
      <c r="E60" s="306"/>
      <c r="F60" s="493" t="s">
        <v>412</v>
      </c>
      <c r="G60" s="397"/>
      <c r="H60" s="368"/>
      <c r="I60" s="294"/>
      <c r="J60" s="294"/>
      <c r="K60" s="493" t="s">
        <v>412</v>
      </c>
      <c r="L60" s="397"/>
      <c r="M60" s="492"/>
      <c r="N60" s="294"/>
      <c r="O60" s="292"/>
      <c r="P60" s="287"/>
      <c r="Q60" s="296"/>
    </row>
    <row r="61" spans="2:17" s="297" customFormat="1" ht="16.5" customHeight="1">
      <c r="B61" s="302"/>
      <c r="C61" s="302"/>
      <c r="D61" s="305"/>
      <c r="E61" s="306"/>
      <c r="F61" s="494" t="s">
        <v>410</v>
      </c>
      <c r="G61" s="495">
        <v>1200</v>
      </c>
      <c r="H61" s="368"/>
      <c r="I61" s="294"/>
      <c r="J61" s="294"/>
      <c r="K61" s="494" t="s">
        <v>411</v>
      </c>
      <c r="L61" s="397">
        <v>1700</v>
      </c>
      <c r="M61" s="492"/>
      <c r="N61" s="294"/>
      <c r="O61" s="292"/>
      <c r="P61" s="287"/>
      <c r="Q61" s="296"/>
    </row>
    <row r="62" spans="2:17" s="297" customFormat="1" ht="16.5" customHeight="1">
      <c r="B62" s="302"/>
      <c r="C62" s="302"/>
      <c r="D62" s="305"/>
      <c r="E62" s="306"/>
      <c r="F62" s="494" t="s">
        <v>382</v>
      </c>
      <c r="G62" s="495">
        <v>5300</v>
      </c>
      <c r="H62" s="368"/>
      <c r="I62" s="294"/>
      <c r="J62" s="294"/>
      <c r="K62" s="494"/>
      <c r="L62" s="474"/>
      <c r="M62" s="492"/>
      <c r="N62" s="294"/>
      <c r="O62" s="292"/>
      <c r="P62" s="287"/>
      <c r="Q62" s="296"/>
    </row>
    <row r="63" spans="2:17" s="297" customFormat="1" ht="21.75" customHeight="1">
      <c r="B63" s="302"/>
      <c r="C63" s="302"/>
      <c r="D63" s="305"/>
      <c r="E63" s="306"/>
      <c r="F63" s="493" t="s">
        <v>413</v>
      </c>
      <c r="G63" s="397"/>
      <c r="H63" s="368"/>
      <c r="I63" s="294"/>
      <c r="J63" s="294"/>
      <c r="K63" s="493"/>
      <c r="L63" s="397"/>
      <c r="M63" s="492"/>
      <c r="N63" s="294"/>
      <c r="O63" s="292"/>
      <c r="P63" s="287"/>
      <c r="Q63" s="296"/>
    </row>
    <row r="64" spans="2:17" s="297" customFormat="1" ht="16.5" customHeight="1">
      <c r="B64" s="302"/>
      <c r="C64" s="302"/>
      <c r="D64" s="305"/>
      <c r="E64" s="306"/>
      <c r="F64" s="494" t="s">
        <v>414</v>
      </c>
      <c r="G64" s="495">
        <v>82900</v>
      </c>
      <c r="H64" s="368"/>
      <c r="I64" s="294"/>
      <c r="J64" s="294"/>
      <c r="K64" s="494"/>
      <c r="L64" s="397"/>
      <c r="M64" s="492"/>
      <c r="N64" s="294"/>
      <c r="O64" s="292"/>
      <c r="P64" s="287"/>
      <c r="Q64" s="296"/>
    </row>
    <row r="65" spans="1:18" s="297" customFormat="1" ht="16.5" customHeight="1">
      <c r="B65" s="302"/>
      <c r="C65" s="302"/>
      <c r="D65" s="305"/>
      <c r="E65" s="306"/>
      <c r="F65" s="494" t="s">
        <v>415</v>
      </c>
      <c r="G65" s="495">
        <v>22700</v>
      </c>
      <c r="H65" s="368"/>
      <c r="I65" s="294"/>
      <c r="J65" s="294"/>
      <c r="K65" s="494"/>
      <c r="L65" s="474"/>
      <c r="M65" s="492"/>
      <c r="N65" s="294"/>
      <c r="O65" s="292"/>
      <c r="P65" s="287"/>
      <c r="Q65" s="296"/>
    </row>
    <row r="66" spans="1:18" s="297" customFormat="1" ht="16.5" customHeight="1">
      <c r="B66" s="302"/>
      <c r="C66" s="302"/>
      <c r="D66" s="305"/>
      <c r="E66" s="306"/>
      <c r="F66" s="494" t="s">
        <v>382</v>
      </c>
      <c r="G66" s="495">
        <v>66900</v>
      </c>
      <c r="H66" s="368"/>
      <c r="I66" s="294"/>
      <c r="J66" s="294"/>
      <c r="K66" s="494"/>
      <c r="L66" s="397"/>
      <c r="M66" s="492"/>
      <c r="N66" s="294"/>
      <c r="O66" s="292"/>
      <c r="P66" s="287"/>
      <c r="Q66" s="296"/>
    </row>
    <row r="67" spans="1:18" s="297" customFormat="1" ht="16.5" customHeight="1">
      <c r="B67" s="302"/>
      <c r="C67" s="302"/>
      <c r="D67" s="305"/>
      <c r="E67" s="306"/>
      <c r="F67" s="494"/>
      <c r="G67" s="495"/>
      <c r="H67" s="368"/>
      <c r="I67" s="294"/>
      <c r="J67" s="294"/>
      <c r="K67" s="494"/>
      <c r="L67" s="397"/>
      <c r="M67" s="492"/>
      <c r="N67" s="294"/>
      <c r="O67" s="292"/>
      <c r="P67" s="287"/>
      <c r="Q67" s="296"/>
    </row>
    <row r="68" spans="1:18" s="316" customFormat="1" ht="21.75" customHeight="1">
      <c r="A68" s="394"/>
      <c r="B68" s="400" t="s">
        <v>333</v>
      </c>
      <c r="C68" s="401"/>
      <c r="D68" s="402"/>
      <c r="E68" s="314"/>
      <c r="F68" s="403"/>
      <c r="G68" s="404"/>
      <c r="H68" s="405"/>
      <c r="I68" s="315"/>
      <c r="J68" s="393"/>
      <c r="K68" s="392"/>
      <c r="L68" s="385"/>
      <c r="M68" s="387"/>
      <c r="N68" s="315"/>
      <c r="O68" s="384"/>
      <c r="P68" s="386"/>
      <c r="Q68" s="387"/>
    </row>
    <row r="69" spans="1:18" s="320" customFormat="1" ht="21.75" customHeight="1">
      <c r="A69" s="469"/>
      <c r="B69" s="302"/>
      <c r="C69" s="416" t="s">
        <v>337</v>
      </c>
      <c r="D69" s="289"/>
      <c r="E69" s="304"/>
      <c r="F69" s="292"/>
      <c r="G69" s="287"/>
      <c r="H69" s="296"/>
      <c r="I69" s="317"/>
      <c r="J69" s="317"/>
      <c r="K69" s="292"/>
      <c r="L69" s="287"/>
      <c r="M69" s="296"/>
      <c r="N69" s="317"/>
      <c r="O69" s="292"/>
      <c r="P69" s="318"/>
      <c r="Q69" s="296"/>
      <c r="R69" s="319"/>
    </row>
    <row r="70" spans="1:18" s="320" customFormat="1" ht="21.75" customHeight="1">
      <c r="A70" s="469"/>
      <c r="B70" s="302"/>
      <c r="C70" s="303"/>
      <c r="D70" s="489" t="s">
        <v>390</v>
      </c>
      <c r="E70" s="304"/>
      <c r="F70" s="292"/>
      <c r="G70" s="287"/>
      <c r="H70" s="296"/>
      <c r="I70" s="317"/>
      <c r="J70" s="317"/>
      <c r="K70" s="292"/>
      <c r="L70" s="287"/>
      <c r="M70" s="296"/>
      <c r="N70" s="317"/>
      <c r="O70" s="292" t="s">
        <v>342</v>
      </c>
      <c r="P70" s="318">
        <v>8100</v>
      </c>
      <c r="Q70" s="296"/>
      <c r="R70" s="319"/>
    </row>
    <row r="71" spans="1:18" s="320" customFormat="1" ht="21.75" customHeight="1">
      <c r="A71" s="469"/>
      <c r="B71" s="302"/>
      <c r="C71" s="303"/>
      <c r="D71" s="289" t="s">
        <v>336</v>
      </c>
      <c r="E71" s="304"/>
      <c r="F71" s="292"/>
      <c r="G71" s="287"/>
      <c r="H71" s="296"/>
      <c r="I71" s="317"/>
      <c r="J71" s="317"/>
      <c r="K71" s="292"/>
      <c r="L71" s="287"/>
      <c r="M71" s="296"/>
      <c r="N71" s="317"/>
      <c r="O71" s="292" t="s">
        <v>343</v>
      </c>
      <c r="P71" s="477">
        <v>100</v>
      </c>
      <c r="Q71" s="296"/>
      <c r="R71" s="319"/>
    </row>
    <row r="72" spans="1:18" s="320" customFormat="1" ht="21.75" customHeight="1">
      <c r="A72" s="469"/>
      <c r="B72" s="302"/>
      <c r="C72" s="303"/>
      <c r="D72" s="289" t="s">
        <v>338</v>
      </c>
      <c r="E72" s="304"/>
      <c r="F72" s="292"/>
      <c r="G72" s="287"/>
      <c r="H72" s="296"/>
      <c r="I72" s="317"/>
      <c r="J72" s="317"/>
      <c r="K72" s="292"/>
      <c r="L72" s="287"/>
      <c r="M72" s="296"/>
      <c r="N72" s="317"/>
      <c r="O72" s="476" t="s">
        <v>416</v>
      </c>
      <c r="P72" s="477">
        <f>2800+6500+2800</f>
        <v>12100</v>
      </c>
      <c r="Q72" s="296"/>
      <c r="R72" s="319"/>
    </row>
    <row r="73" spans="1:18" s="320" customFormat="1" ht="21.75" customHeight="1">
      <c r="A73" s="469"/>
      <c r="B73" s="302"/>
      <c r="C73" s="303"/>
      <c r="D73" s="289"/>
      <c r="E73" s="304"/>
      <c r="F73" s="292"/>
      <c r="G73" s="287"/>
      <c r="H73" s="296"/>
      <c r="I73" s="317"/>
      <c r="J73" s="317"/>
      <c r="K73" s="292"/>
      <c r="L73" s="287"/>
      <c r="M73" s="296"/>
      <c r="N73" s="317"/>
      <c r="O73" s="476" t="s">
        <v>396</v>
      </c>
      <c r="P73" s="477">
        <f>3500+2400+100+1100+1200+8300</f>
        <v>16600</v>
      </c>
      <c r="Q73" s="296"/>
      <c r="R73" s="319"/>
    </row>
    <row r="74" spans="1:18" s="320" customFormat="1" ht="21.75" customHeight="1">
      <c r="A74" s="469"/>
      <c r="B74" s="302"/>
      <c r="C74" s="416" t="s">
        <v>339</v>
      </c>
      <c r="D74" s="289"/>
      <c r="E74" s="304"/>
      <c r="F74" s="292"/>
      <c r="G74" s="287"/>
      <c r="H74" s="296"/>
      <c r="I74" s="317"/>
      <c r="J74" s="317"/>
      <c r="K74" s="292"/>
      <c r="L74" s="287"/>
      <c r="M74" s="296"/>
      <c r="N74" s="317"/>
      <c r="O74" s="292"/>
      <c r="P74" s="318"/>
      <c r="Q74" s="296"/>
      <c r="R74" s="319"/>
    </row>
    <row r="75" spans="1:18" s="320" customFormat="1" ht="21.75" customHeight="1">
      <c r="A75" s="469"/>
      <c r="B75" s="302"/>
      <c r="C75" s="303"/>
      <c r="D75" s="289" t="s">
        <v>340</v>
      </c>
      <c r="E75" s="304"/>
      <c r="F75" s="292"/>
      <c r="G75" s="287"/>
      <c r="H75" s="296"/>
      <c r="I75" s="317"/>
      <c r="J75" s="317"/>
      <c r="K75" s="292"/>
      <c r="L75" s="287"/>
      <c r="M75" s="296"/>
      <c r="N75" s="317"/>
      <c r="O75" s="292" t="s">
        <v>350</v>
      </c>
      <c r="P75" s="477" t="s">
        <v>417</v>
      </c>
      <c r="Q75" s="296"/>
      <c r="R75" s="319"/>
    </row>
    <row r="76" spans="1:18" s="320" customFormat="1" ht="21.75" customHeight="1">
      <c r="A76" s="469"/>
      <c r="B76" s="302"/>
      <c r="C76" s="303"/>
      <c r="D76" s="289"/>
      <c r="E76" s="304"/>
      <c r="F76" s="292"/>
      <c r="G76" s="287"/>
      <c r="H76" s="296"/>
      <c r="I76" s="317"/>
      <c r="J76" s="317"/>
      <c r="K76" s="292"/>
      <c r="L76" s="287"/>
      <c r="M76" s="296"/>
      <c r="N76" s="317"/>
      <c r="O76" s="476" t="s">
        <v>418</v>
      </c>
      <c r="P76" s="477" t="s">
        <v>419</v>
      </c>
      <c r="Q76" s="296"/>
      <c r="R76" s="319"/>
    </row>
    <row r="77" spans="1:18" s="320" customFormat="1" ht="21.75" customHeight="1" thickBot="1">
      <c r="A77" s="469"/>
      <c r="B77" s="359"/>
      <c r="C77" s="360"/>
      <c r="D77" s="425"/>
      <c r="E77" s="304"/>
      <c r="F77" s="363"/>
      <c r="G77" s="426"/>
      <c r="H77" s="427"/>
      <c r="I77" s="317"/>
      <c r="J77" s="317"/>
      <c r="K77" s="363"/>
      <c r="L77" s="426"/>
      <c r="M77" s="427"/>
      <c r="N77" s="317"/>
      <c r="O77" s="521" t="s">
        <v>397</v>
      </c>
      <c r="P77" s="478" t="s">
        <v>398</v>
      </c>
      <c r="Q77" s="427"/>
      <c r="R77" s="319"/>
    </row>
    <row r="78" spans="1:18" s="320" customFormat="1" ht="21.75" customHeight="1">
      <c r="B78" s="447"/>
      <c r="C78" s="447"/>
      <c r="D78" s="448"/>
      <c r="E78" s="304"/>
      <c r="F78" s="449"/>
      <c r="G78" s="287"/>
      <c r="H78" s="445"/>
      <c r="I78" s="317"/>
      <c r="J78" s="317"/>
      <c r="K78" s="449"/>
      <c r="L78" s="450"/>
      <c r="M78" s="451"/>
      <c r="N78" s="317"/>
      <c r="O78" s="449"/>
      <c r="P78" s="452"/>
      <c r="Q78" s="451"/>
    </row>
    <row r="79" spans="1:18" s="320" customFormat="1" ht="8.25" customHeight="1" thickBot="1">
      <c r="B79" s="360"/>
      <c r="C79" s="360"/>
      <c r="D79" s="461"/>
      <c r="E79" s="304"/>
      <c r="F79" s="462"/>
      <c r="G79" s="426"/>
      <c r="H79" s="463"/>
      <c r="I79" s="317"/>
      <c r="J79" s="317"/>
      <c r="K79" s="462"/>
      <c r="L79" s="426"/>
      <c r="M79" s="445"/>
      <c r="N79" s="317"/>
      <c r="O79" s="462"/>
      <c r="P79" s="428"/>
      <c r="Q79" s="463"/>
    </row>
    <row r="80" spans="1:18" s="320" customFormat="1" ht="21.75" customHeight="1">
      <c r="B80" s="321"/>
      <c r="C80" s="321"/>
      <c r="D80" s="322" t="s">
        <v>361</v>
      </c>
      <c r="E80" s="314"/>
      <c r="F80" s="323"/>
      <c r="G80" s="324"/>
      <c r="H80" s="325"/>
      <c r="I80" s="317"/>
      <c r="J80" s="317"/>
      <c r="K80" s="323"/>
      <c r="L80" s="324"/>
      <c r="M80" s="464"/>
      <c r="N80" s="317"/>
      <c r="O80" s="323"/>
      <c r="P80" s="326"/>
      <c r="Q80" s="325"/>
    </row>
    <row r="81" spans="2:32" s="320" customFormat="1" ht="21.75" customHeight="1" thickBot="1">
      <c r="B81" s="359"/>
      <c r="C81" s="359"/>
      <c r="D81" s="425" t="s">
        <v>362</v>
      </c>
      <c r="E81" s="304"/>
      <c r="F81" s="363"/>
      <c r="G81" s="429"/>
      <c r="H81" s="430"/>
      <c r="I81" s="328"/>
      <c r="J81" s="328"/>
      <c r="K81" s="363"/>
      <c r="L81" s="429"/>
      <c r="M81" s="427"/>
      <c r="N81" s="328"/>
      <c r="O81" s="363"/>
      <c r="P81" s="360"/>
      <c r="Q81" s="427"/>
    </row>
    <row r="82" spans="2:32" s="320" customFormat="1" ht="21.75" customHeight="1" thickBot="1">
      <c r="B82" s="432"/>
      <c r="C82" s="432"/>
      <c r="D82" s="433"/>
      <c r="E82" s="315"/>
      <c r="F82" s="434"/>
      <c r="G82" s="435"/>
      <c r="H82" s="435"/>
      <c r="I82" s="331"/>
      <c r="J82" s="331"/>
      <c r="K82" s="434"/>
      <c r="L82" s="435"/>
      <c r="M82" s="436"/>
      <c r="N82" s="331"/>
      <c r="O82" s="434"/>
      <c r="P82" s="438"/>
      <c r="Q82" s="436"/>
    </row>
    <row r="83" spans="2:32" s="320" customFormat="1" ht="21.75" customHeight="1">
      <c r="B83" s="470" t="s">
        <v>316</v>
      </c>
      <c r="C83" s="471"/>
      <c r="D83" s="431"/>
      <c r="E83" s="332"/>
      <c r="F83" s="388"/>
      <c r="G83" s="389"/>
      <c r="H83" s="390"/>
      <c r="I83" s="317"/>
      <c r="J83" s="317"/>
      <c r="K83" s="388"/>
      <c r="L83" s="389"/>
      <c r="M83" s="390"/>
      <c r="N83" s="317"/>
      <c r="O83" s="388"/>
      <c r="P83" s="437"/>
      <c r="Q83" s="390"/>
      <c r="R83" s="391"/>
    </row>
    <row r="84" spans="2:32" s="320" customFormat="1" ht="6.75" customHeight="1">
      <c r="B84" s="302"/>
      <c r="C84" s="302"/>
      <c r="D84" s="289"/>
      <c r="E84" s="381"/>
      <c r="F84" s="295"/>
      <c r="G84" s="307"/>
      <c r="H84" s="327"/>
      <c r="I84" s="328"/>
      <c r="J84" s="328"/>
      <c r="K84" s="292"/>
      <c r="L84" s="307"/>
      <c r="M84" s="296"/>
      <c r="N84" s="328"/>
      <c r="O84" s="292"/>
      <c r="P84" s="303"/>
      <c r="Q84" s="296"/>
    </row>
    <row r="85" spans="2:32" s="320" customFormat="1" ht="21.75" customHeight="1">
      <c r="B85" s="407" t="s">
        <v>36</v>
      </c>
      <c r="C85" s="407"/>
      <c r="D85" s="414" t="s">
        <v>395</v>
      </c>
      <c r="E85" s="381"/>
      <c r="G85" s="520">
        <v>5200</v>
      </c>
      <c r="H85" s="501"/>
      <c r="I85" s="328"/>
      <c r="J85" s="328"/>
      <c r="K85" s="292"/>
      <c r="L85" s="307"/>
      <c r="M85" s="296"/>
      <c r="N85" s="328"/>
      <c r="O85" s="292"/>
      <c r="P85" s="303"/>
      <c r="Q85" s="296"/>
    </row>
    <row r="86" spans="2:32" s="320" customFormat="1" ht="21.75" customHeight="1">
      <c r="B86" s="407" t="s">
        <v>341</v>
      </c>
      <c r="C86" s="407"/>
      <c r="D86" s="414" t="s">
        <v>383</v>
      </c>
      <c r="E86" s="304"/>
      <c r="F86" s="391"/>
      <c r="G86" s="520">
        <v>1000</v>
      </c>
      <c r="H86" s="492"/>
      <c r="I86" s="328"/>
      <c r="J86" s="328"/>
      <c r="K86" s="292"/>
      <c r="L86" s="307"/>
      <c r="M86" s="296"/>
      <c r="N86" s="328"/>
      <c r="O86" s="292"/>
      <c r="P86" s="303"/>
      <c r="Q86" s="296"/>
    </row>
    <row r="87" spans="2:32" s="297" customFormat="1" ht="21.75" hidden="1" customHeight="1">
      <c r="B87" s="333"/>
      <c r="C87" s="333"/>
      <c r="D87" s="334" t="s">
        <v>300</v>
      </c>
      <c r="E87" s="335"/>
      <c r="F87" s="502"/>
      <c r="G87" s="337"/>
      <c r="H87" s="503"/>
      <c r="I87" s="337"/>
      <c r="J87" s="337"/>
      <c r="K87" s="336"/>
      <c r="L87" s="338"/>
      <c r="M87" s="339"/>
      <c r="N87" s="337"/>
      <c r="O87" s="336"/>
      <c r="P87" s="340"/>
      <c r="Q87" s="339"/>
      <c r="AF87" s="341"/>
    </row>
    <row r="88" spans="2:32" s="297" customFormat="1" ht="21.75" hidden="1" customHeight="1">
      <c r="B88" s="342"/>
      <c r="C88" s="342"/>
      <c r="D88" s="308" t="s">
        <v>260</v>
      </c>
      <c r="E88" s="309"/>
      <c r="F88" s="504"/>
      <c r="G88" s="346"/>
      <c r="H88" s="505"/>
      <c r="I88" s="346"/>
      <c r="J88" s="346"/>
      <c r="K88" s="343"/>
      <c r="L88" s="344"/>
      <c r="M88" s="345"/>
      <c r="N88" s="346"/>
      <c r="O88" s="343"/>
      <c r="P88" s="347"/>
      <c r="Q88" s="345"/>
      <c r="AF88" s="341"/>
    </row>
    <row r="89" spans="2:32" s="356" customFormat="1" ht="21.75" hidden="1" customHeight="1">
      <c r="B89" s="348"/>
      <c r="C89" s="348"/>
      <c r="D89" s="349"/>
      <c r="E89" s="350"/>
      <c r="F89" s="506"/>
      <c r="G89" s="507"/>
      <c r="H89" s="508"/>
      <c r="I89" s="353"/>
      <c r="J89" s="353"/>
      <c r="K89" s="351"/>
      <c r="L89" s="354"/>
      <c r="M89" s="352"/>
      <c r="N89" s="353"/>
      <c r="O89" s="351"/>
      <c r="P89" s="355"/>
      <c r="Q89" s="352"/>
      <c r="AF89" s="357"/>
    </row>
    <row r="90" spans="2:32" s="297" customFormat="1" ht="21.75" hidden="1" customHeight="1">
      <c r="B90" s="342"/>
      <c r="C90" s="342"/>
      <c r="D90" s="329"/>
      <c r="E90" s="330"/>
      <c r="F90" s="509"/>
      <c r="G90" s="304"/>
      <c r="H90" s="510"/>
      <c r="I90" s="304"/>
      <c r="J90" s="304"/>
      <c r="K90" s="358"/>
      <c r="L90" s="307"/>
      <c r="M90" s="289"/>
      <c r="N90" s="304"/>
      <c r="O90" s="358"/>
      <c r="P90" s="303"/>
      <c r="Q90" s="289"/>
      <c r="W90" s="341">
        <v>0</v>
      </c>
    </row>
    <row r="91" spans="2:32" s="320" customFormat="1" ht="21.75" hidden="1" customHeight="1">
      <c r="B91" s="302"/>
      <c r="C91" s="302"/>
      <c r="D91" s="289" t="s">
        <v>328</v>
      </c>
      <c r="E91" s="381"/>
      <c r="F91" s="511"/>
      <c r="G91" s="328"/>
      <c r="H91" s="512"/>
      <c r="I91" s="328"/>
      <c r="J91" s="328"/>
      <c r="K91" s="292" t="s">
        <v>326</v>
      </c>
      <c r="L91" s="287"/>
      <c r="M91" s="327"/>
      <c r="N91" s="328"/>
      <c r="O91" s="292"/>
      <c r="P91" s="303"/>
      <c r="Q91" s="327"/>
    </row>
    <row r="92" spans="2:32" s="320" customFormat="1" ht="21.75" hidden="1" customHeight="1">
      <c r="B92" s="302"/>
      <c r="C92" s="302"/>
      <c r="D92" s="289"/>
      <c r="E92" s="304"/>
      <c r="F92" s="479"/>
      <c r="G92" s="328"/>
      <c r="H92" s="512"/>
      <c r="I92" s="328"/>
      <c r="J92" s="328"/>
      <c r="K92" s="292"/>
      <c r="L92" s="307"/>
      <c r="M92" s="327"/>
      <c r="N92" s="328"/>
      <c r="O92" s="292"/>
      <c r="P92" s="303"/>
      <c r="Q92" s="327"/>
    </row>
    <row r="93" spans="2:32" s="297" customFormat="1" ht="13.5" customHeight="1" thickBot="1">
      <c r="B93" s="359"/>
      <c r="C93" s="359"/>
      <c r="D93" s="361"/>
      <c r="E93" s="362"/>
      <c r="F93" s="513"/>
      <c r="G93" s="514"/>
      <c r="H93" s="515"/>
      <c r="I93" s="366"/>
      <c r="J93" s="366"/>
      <c r="K93" s="363"/>
      <c r="L93" s="364"/>
      <c r="M93" s="365"/>
      <c r="N93" s="366"/>
      <c r="O93" s="363"/>
      <c r="P93" s="367"/>
      <c r="Q93" s="365"/>
    </row>
    <row r="94" spans="2:32" s="233" customFormat="1">
      <c r="B94" s="244"/>
      <c r="C94" s="244"/>
      <c r="D94" s="232"/>
      <c r="E94" s="243"/>
      <c r="F94" s="246"/>
      <c r="I94" s="247"/>
      <c r="J94" s="247"/>
      <c r="K94" s="246"/>
      <c r="N94" s="247"/>
      <c r="O94" s="245"/>
      <c r="P94" s="247"/>
      <c r="Q94" s="247"/>
    </row>
    <row r="95" spans="2:32">
      <c r="B95" s="244"/>
      <c r="C95" s="244"/>
      <c r="D95" s="248"/>
      <c r="E95" s="243"/>
    </row>
  </sheetData>
  <customSheetViews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1"/>
      <headerFooter alignWithMargins="0"/>
    </customSheetView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2"/>
      <headerFooter alignWithMargins="0">
        <oddFooter>&amp;R&amp;Z&amp;F</oddFooter>
      </headerFooter>
    </customSheetView>
  </customSheetViews>
  <mergeCells count="10">
    <mergeCell ref="K29:L30"/>
    <mergeCell ref="K21:M22"/>
    <mergeCell ref="F20:M20"/>
    <mergeCell ref="O16:Q16"/>
    <mergeCell ref="F14:H14"/>
    <mergeCell ref="K14:M14"/>
    <mergeCell ref="O14:Q14"/>
    <mergeCell ref="G15:H15"/>
    <mergeCell ref="L15:M15"/>
    <mergeCell ref="P15:Q15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
&amp;G</oddFooter>
  </headerFooter>
  <rowBreaks count="2" manualBreakCount="2">
    <brk id="40" max="16383" man="1"/>
    <brk id="78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/>
  <cols>
    <col min="1" max="1" width="12" style="3" customWidth="1"/>
    <col min="2" max="2" width="3.42578125" style="6" customWidth="1"/>
    <col min="3" max="3" width="33.140625" style="6" customWidth="1"/>
    <col min="4" max="4" width="12.140625" customWidth="1"/>
    <col min="5" max="15" width="12" customWidth="1"/>
    <col min="16" max="27" width="12" hidden="1" customWidth="1"/>
    <col min="28" max="28" width="14.7109375" style="17" customWidth="1"/>
    <col min="29" max="29" width="15" style="17" customWidth="1"/>
    <col min="30" max="30" width="14.28515625" style="17" customWidth="1"/>
    <col min="31" max="31" width="16" style="1" customWidth="1"/>
    <col min="32" max="32" width="16.5703125" style="118" customWidth="1"/>
    <col min="33" max="33" width="14.85546875" bestFit="1" customWidth="1"/>
    <col min="34" max="34" width="22" customWidth="1"/>
  </cols>
  <sheetData>
    <row r="1" spans="1:83" ht="15.75">
      <c r="A1" s="22" t="s">
        <v>43</v>
      </c>
    </row>
    <row r="2" spans="1:83">
      <c r="A2" s="23" t="s">
        <v>147</v>
      </c>
    </row>
    <row r="3" spans="1:83">
      <c r="C3" s="6" t="s">
        <v>45</v>
      </c>
      <c r="D3" s="3">
        <v>11</v>
      </c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>
      <c r="A28" s="3" t="s">
        <v>8</v>
      </c>
      <c r="B28" s="6" t="s">
        <v>73</v>
      </c>
    </row>
    <row r="29" spans="1:32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>
      <c r="A49" s="3" t="s">
        <v>15</v>
      </c>
      <c r="B49" s="6" t="s">
        <v>16</v>
      </c>
      <c r="AB49" s="58"/>
      <c r="AC49" s="58"/>
      <c r="AD49" s="58"/>
      <c r="AF49" s="107"/>
    </row>
    <row r="50" spans="1:32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>
      <c r="A56" s="3" t="s">
        <v>139</v>
      </c>
      <c r="B56" s="6" t="s">
        <v>150</v>
      </c>
      <c r="AB56" s="58"/>
      <c r="AC56" s="58"/>
      <c r="AD56" s="58"/>
      <c r="AF56" s="107"/>
    </row>
    <row r="57" spans="1:32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>
      <c r="A63" s="3" t="s">
        <v>9</v>
      </c>
      <c r="B63" s="6" t="s">
        <v>37</v>
      </c>
      <c r="AB63" s="58"/>
      <c r="AC63" s="58"/>
      <c r="AD63" s="58"/>
      <c r="AF63" s="107"/>
    </row>
    <row r="64" spans="1:32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>
      <c r="A70" s="3" t="s">
        <v>11</v>
      </c>
      <c r="B70" s="6" t="s">
        <v>118</v>
      </c>
      <c r="AB70" s="58"/>
      <c r="AC70" s="58"/>
      <c r="AD70" s="58"/>
      <c r="AF70" s="121"/>
    </row>
    <row r="71" spans="1:32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>
      <c r="A77" s="3" t="s">
        <v>6</v>
      </c>
      <c r="B77" s="6" t="s">
        <v>75</v>
      </c>
      <c r="AB77" s="58"/>
      <c r="AC77" s="58"/>
      <c r="AD77" s="58"/>
      <c r="AF77" s="121"/>
    </row>
    <row r="78" spans="1:32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>
      <c r="A84" s="3" t="s">
        <v>10</v>
      </c>
      <c r="B84" s="6" t="s">
        <v>38</v>
      </c>
      <c r="AB84" s="58"/>
      <c r="AC84" s="58"/>
      <c r="AD84" s="58"/>
    </row>
    <row r="85" spans="1:32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>
      <c r="A91" s="3" t="s">
        <v>12</v>
      </c>
      <c r="B91" s="6" t="s">
        <v>74</v>
      </c>
      <c r="AB91" s="58"/>
      <c r="AC91" s="58"/>
      <c r="AD91" s="58"/>
      <c r="AF91" s="121"/>
    </row>
    <row r="92" spans="1:32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>
      <c r="A98" s="3" t="s">
        <v>77</v>
      </c>
      <c r="B98" s="6" t="s">
        <v>78</v>
      </c>
    </row>
    <row r="99" spans="1:32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>
      <c r="A105" s="3" t="s">
        <v>7</v>
      </c>
      <c r="B105" s="6" t="s">
        <v>76</v>
      </c>
    </row>
    <row r="106" spans="1:32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>
      <c r="A112" s="3" t="s">
        <v>5</v>
      </c>
      <c r="B112" s="6" t="s">
        <v>3</v>
      </c>
      <c r="AB112" s="58"/>
      <c r="AC112" s="58"/>
      <c r="AD112" s="58"/>
      <c r="AF112" s="121"/>
    </row>
    <row r="113" spans="1:32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>
      <c r="A119" s="3" t="s">
        <v>13</v>
      </c>
      <c r="B119" s="6" t="s">
        <v>46</v>
      </c>
      <c r="AB119" s="58"/>
      <c r="AC119" s="58"/>
      <c r="AD119" s="58"/>
      <c r="AF119" s="107"/>
    </row>
    <row r="120" spans="1:32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>
      <c r="A140" s="3" t="s">
        <v>72</v>
      </c>
      <c r="B140" s="6" t="s">
        <v>119</v>
      </c>
    </row>
    <row r="141" spans="1:32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>
      <c r="A147" s="3" t="s">
        <v>36</v>
      </c>
      <c r="B147" s="6" t="s">
        <v>29</v>
      </c>
      <c r="AB147" s="58"/>
      <c r="AC147" s="58"/>
      <c r="AD147" s="58"/>
      <c r="AF147" s="107"/>
    </row>
    <row r="148" spans="1:32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>
      <c r="B154" s="6" t="s">
        <v>144</v>
      </c>
    </row>
    <row r="155" spans="1:32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>
      <c r="A165" s="3" t="s">
        <v>72</v>
      </c>
      <c r="B165" s="6" t="s">
        <v>131</v>
      </c>
    </row>
    <row r="166" spans="1:33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>
      <c r="B172" s="6" t="s">
        <v>167</v>
      </c>
    </row>
    <row r="173" spans="1:33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>
      <c r="A176" s="3" t="s">
        <v>14</v>
      </c>
      <c r="B176" s="6" t="s">
        <v>83</v>
      </c>
    </row>
    <row r="177" spans="1:33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>
      <c r="A207"/>
      <c r="B207"/>
      <c r="C207"/>
      <c r="AE207"/>
      <c r="AG207" s="30"/>
    </row>
    <row r="208" spans="1:33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5.5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>
      <c r="D225" s="94"/>
    </row>
  </sheetData>
  <customSheetViews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/>
  <cols>
    <col min="1" max="1" width="7.28515625" style="3" customWidth="1"/>
    <col min="2" max="2" width="2.42578125" style="6" customWidth="1"/>
    <col min="3" max="3" width="28.28515625" style="6" customWidth="1"/>
    <col min="4" max="4" width="12" customWidth="1"/>
    <col min="5" max="26" width="12" hidden="1" customWidth="1"/>
    <col min="27" max="27" width="12" customWidth="1"/>
    <col min="28" max="28" width="13.85546875" style="17" customWidth="1"/>
    <col min="29" max="29" width="14.140625" style="17" customWidth="1"/>
    <col min="30" max="30" width="15.28515625" style="17" customWidth="1"/>
    <col min="31" max="31" width="12" style="13" customWidth="1"/>
    <col min="32" max="32" width="14.42578125" customWidth="1"/>
  </cols>
  <sheetData>
    <row r="1" spans="1:83" ht="15.75">
      <c r="A1" s="22" t="s">
        <v>30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</row>
    <row r="4" spans="1:83" s="2" customFormat="1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>
      <c r="A7" s="18" t="s">
        <v>26</v>
      </c>
      <c r="B7" s="102" t="s">
        <v>137</v>
      </c>
      <c r="AB7" s="52"/>
      <c r="AC7" s="52"/>
      <c r="AD7" s="52"/>
    </row>
    <row r="8" spans="1:83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>
      <c r="A14" s="18" t="s">
        <v>123</v>
      </c>
      <c r="B14" s="102" t="s">
        <v>135</v>
      </c>
      <c r="C14" s="5"/>
    </row>
    <row r="15" spans="1:83" s="13" customFormat="1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>
      <c r="A21" s="18" t="s">
        <v>114</v>
      </c>
      <c r="B21" s="102" t="s">
        <v>134</v>
      </c>
      <c r="C21" s="5"/>
    </row>
    <row r="22" spans="1:31" s="13" customFormat="1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>
      <c r="A28" s="18" t="s">
        <v>24</v>
      </c>
      <c r="B28" s="102" t="s">
        <v>161</v>
      </c>
      <c r="AB28" s="52"/>
      <c r="AC28" s="52"/>
      <c r="AD28" s="52"/>
    </row>
    <row r="29" spans="1:31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>
      <c r="A35" s="18" t="s">
        <v>18</v>
      </c>
      <c r="B35" s="102" t="s">
        <v>162</v>
      </c>
      <c r="AB35" s="52"/>
      <c r="AC35" s="52"/>
      <c r="AD35" s="52"/>
    </row>
    <row r="36" spans="1:31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>
      <c r="A49" s="18" t="s">
        <v>23</v>
      </c>
      <c r="B49" s="102" t="s">
        <v>141</v>
      </c>
      <c r="AB49" s="52"/>
      <c r="AC49" s="52"/>
      <c r="AD49" s="52"/>
      <c r="AE49" s="21"/>
    </row>
    <row r="50" spans="1:31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>
      <c r="A63" s="3" t="s">
        <v>20</v>
      </c>
      <c r="B63" s="6" t="s">
        <v>37</v>
      </c>
      <c r="AB63" s="52"/>
      <c r="AC63" s="52"/>
      <c r="AD63" s="52"/>
    </row>
    <row r="64" spans="1:31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>
      <c r="A70" s="3" t="s">
        <v>21</v>
      </c>
      <c r="B70" s="6" t="s">
        <v>38</v>
      </c>
      <c r="AB70" s="52"/>
      <c r="AC70" s="52"/>
      <c r="AD70" s="52"/>
    </row>
    <row r="71" spans="1:32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>
      <c r="A77" s="3" t="s">
        <v>22</v>
      </c>
      <c r="B77" s="6" t="s">
        <v>39</v>
      </c>
      <c r="AB77" s="52"/>
      <c r="AC77" s="52"/>
      <c r="AD77" s="52"/>
    </row>
    <row r="78" spans="1:32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>
      <c r="A84" s="3" t="s">
        <v>27</v>
      </c>
      <c r="B84" s="6" t="s">
        <v>76</v>
      </c>
      <c r="AB84" s="52"/>
      <c r="AC84" s="52"/>
      <c r="AD84" s="52"/>
    </row>
    <row r="85" spans="1:32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>
      <c r="A91" s="3" t="s">
        <v>82</v>
      </c>
      <c r="B91" s="6" t="s">
        <v>78</v>
      </c>
      <c r="AB91" s="52"/>
      <c r="AC91" s="52"/>
      <c r="AD91" s="52"/>
    </row>
    <row r="92" spans="1:32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>
      <c r="A98" s="3" t="s">
        <v>81</v>
      </c>
      <c r="B98" s="6" t="s">
        <v>120</v>
      </c>
      <c r="AB98" s="52"/>
      <c r="AC98" s="52"/>
      <c r="AD98" s="52"/>
    </row>
    <row r="99" spans="1:32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>
      <c r="A105" s="3" t="s">
        <v>19</v>
      </c>
      <c r="B105" s="6" t="s">
        <v>79</v>
      </c>
      <c r="AB105" s="52"/>
      <c r="AC105" s="52"/>
      <c r="AD105" s="52"/>
    </row>
    <row r="106" spans="1:32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>
      <c r="B112" s="6" t="s">
        <v>107</v>
      </c>
      <c r="AB112" s="52"/>
      <c r="AC112" s="52"/>
      <c r="AD112" s="52"/>
    </row>
    <row r="113" spans="2:31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>
      <c r="B119" s="6" t="s">
        <v>126</v>
      </c>
      <c r="AB119" s="52"/>
      <c r="AC119" s="52"/>
      <c r="AD119" s="52"/>
    </row>
    <row r="120" spans="2:31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>
      <c r="B126" s="6" t="s">
        <v>144</v>
      </c>
      <c r="AB126" s="52"/>
      <c r="AC126" s="52"/>
      <c r="AD126" s="52"/>
    </row>
    <row r="127" spans="2:31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>
      <c r="A133" s="3" t="s">
        <v>40</v>
      </c>
      <c r="B133" s="37" t="s">
        <v>170</v>
      </c>
      <c r="C133" s="5"/>
      <c r="AB133" s="52"/>
      <c r="AC133" s="52"/>
      <c r="AD133" s="52"/>
    </row>
    <row r="134" spans="1:32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>
      <c r="A137" s="3" t="s">
        <v>25</v>
      </c>
      <c r="B137" s="6" t="s">
        <v>163</v>
      </c>
      <c r="AB137" s="52"/>
      <c r="AC137" s="52"/>
      <c r="AD137" s="52"/>
    </row>
    <row r="138" spans="1:32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>
      <c r="A145" s="3" t="s">
        <v>41</v>
      </c>
      <c r="B145" s="6" t="s">
        <v>57</v>
      </c>
      <c r="AB145" s="52"/>
      <c r="AC145" s="52"/>
      <c r="AD145" s="52"/>
      <c r="AF145" s="91"/>
    </row>
    <row r="146" spans="1:32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5.5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>
      <c r="AC159" s="29" t="e">
        <f>AB161-AC161</f>
        <v>#REF!</v>
      </c>
    </row>
    <row r="160" spans="1:32" s="17" customFormat="1">
      <c r="A160" s="18"/>
      <c r="B160" s="19" t="s">
        <v>68</v>
      </c>
      <c r="C160" s="19"/>
      <c r="AE160" s="21"/>
      <c r="AF160" s="18"/>
    </row>
    <row r="161" spans="3:32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/>
  <cols>
    <col min="1" max="1" width="11.28515625" style="3" bestFit="1" customWidth="1"/>
    <col min="2" max="2" width="2.42578125" style="6" customWidth="1"/>
    <col min="3" max="3" width="31.85546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5546875" style="69" customWidth="1"/>
    <col min="32" max="32" width="21.28515625" style="69" customWidth="1"/>
    <col min="33" max="33" width="12.85546875" bestFit="1" customWidth="1"/>
  </cols>
  <sheetData>
    <row r="1" spans="1:83" ht="15.75">
      <c r="A1" s="22" t="s">
        <v>84</v>
      </c>
      <c r="AB1" s="63"/>
      <c r="AC1" s="63"/>
      <c r="AD1" s="63"/>
      <c r="AE1" s="70"/>
    </row>
    <row r="2" spans="1:83">
      <c r="A2" s="23" t="s">
        <v>156</v>
      </c>
      <c r="AB2" s="63"/>
      <c r="AC2" s="63"/>
      <c r="AD2" s="63"/>
      <c r="AE2" s="70"/>
    </row>
    <row r="3" spans="1:83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>
      <c r="AB887" s="62"/>
      <c r="AC887" s="62"/>
      <c r="AD887" s="62"/>
      <c r="AE887" s="62"/>
    </row>
    <row r="888" spans="3:31">
      <c r="AB888" s="62"/>
      <c r="AC888" s="62"/>
      <c r="AD888" s="62"/>
      <c r="AE888" s="62"/>
    </row>
    <row r="889" spans="3:31">
      <c r="AB889" s="62"/>
      <c r="AC889" s="62"/>
      <c r="AD889" s="62"/>
      <c r="AE889" s="62"/>
    </row>
    <row r="890" spans="3:31">
      <c r="AB890" s="62"/>
      <c r="AC890" s="62"/>
      <c r="AD890" s="62"/>
      <c r="AE890" s="62"/>
    </row>
    <row r="891" spans="3:31">
      <c r="AB891" s="62"/>
      <c r="AC891" s="62"/>
      <c r="AD891" s="62"/>
      <c r="AE891" s="62"/>
    </row>
    <row r="892" spans="3:31">
      <c r="AB892" s="62"/>
      <c r="AC892" s="62"/>
      <c r="AD892" s="62"/>
      <c r="AE892" s="62"/>
    </row>
    <row r="893" spans="3:31">
      <c r="AB893" s="62"/>
      <c r="AC893" s="62"/>
      <c r="AD893" s="62"/>
      <c r="AE893" s="62"/>
    </row>
  </sheetData>
  <customSheetViews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/>
  <cols>
    <col min="1" max="1" width="7.85546875" style="3" customWidth="1"/>
    <col min="2" max="2" width="2.425781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2578125" style="17" customWidth="1"/>
    <col min="30" max="30" width="12.42578125" style="17" customWidth="1"/>
    <col min="31" max="31" width="12" style="13" customWidth="1"/>
    <col min="32" max="32" width="11.85546875" customWidth="1"/>
    <col min="33" max="33" width="14.140625" customWidth="1"/>
  </cols>
  <sheetData>
    <row r="1" spans="1:83" ht="15.75">
      <c r="A1" s="22" t="s">
        <v>85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  <c r="AG3" s="17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5.5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B1:L45"/>
  <sheetViews>
    <sheetView zoomScale="85" zoomScaleNormal="100" workbookViewId="0">
      <selection activeCell="N59" sqref="N59"/>
    </sheetView>
  </sheetViews>
  <sheetFormatPr defaultRowHeight="12.75"/>
  <cols>
    <col min="1" max="1" width="9.7109375" style="128" customWidth="1"/>
    <col min="2" max="2" width="27.85546875" style="128" customWidth="1"/>
    <col min="3" max="3" width="22.28515625" style="128" customWidth="1"/>
    <col min="4" max="4" width="23.140625" style="128" customWidth="1"/>
    <col min="5" max="5" width="11.5703125" style="129" customWidth="1"/>
    <col min="6" max="6" width="8.5703125" style="128" customWidth="1"/>
    <col min="7" max="7" width="12.28515625" style="128" bestFit="1" customWidth="1"/>
    <col min="8" max="8" width="9.7109375" style="128" bestFit="1" customWidth="1"/>
    <col min="9" max="16384" width="9.140625" style="128"/>
  </cols>
  <sheetData>
    <row r="1" spans="2:12" ht="36" customHeight="1">
      <c r="B1" s="143" t="s">
        <v>295</v>
      </c>
      <c r="C1" s="144"/>
      <c r="D1" s="144"/>
      <c r="E1" s="144"/>
    </row>
    <row r="2" spans="2:12" ht="6.75" customHeight="1" thickBot="1">
      <c r="C2" s="145"/>
    </row>
    <row r="3" spans="2:12" ht="22.5" customHeight="1" thickTop="1" thickBot="1">
      <c r="B3" s="163"/>
      <c r="C3" s="266" t="s">
        <v>302</v>
      </c>
      <c r="D3" s="265" t="s">
        <v>294</v>
      </c>
      <c r="E3" s="164"/>
      <c r="F3" s="165"/>
    </row>
    <row r="4" spans="2:12" ht="17.25" thickTop="1" thickBot="1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>
      <c r="B5" s="141"/>
      <c r="C5" s="129"/>
      <c r="D5" s="136"/>
      <c r="E5" s="130"/>
    </row>
    <row r="6" spans="2:12" ht="30.75" thickTop="1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75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75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5" thickBot="1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7.25" thickTop="1" thickBot="1">
      <c r="B10" s="142"/>
      <c r="C10" s="131"/>
      <c r="D10" s="199"/>
      <c r="E10" s="139"/>
      <c r="G10" s="133"/>
      <c r="H10" s="133"/>
      <c r="I10" s="133"/>
      <c r="L10" s="196"/>
    </row>
    <row r="11" spans="2:12" ht="30.75" thickTop="1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75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5" thickBot="1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>
      <c r="B14" s="146"/>
      <c r="C14" s="131"/>
      <c r="D14" s="140"/>
      <c r="E14" s="139"/>
    </row>
    <row r="15" spans="2:12" ht="15.75" hidden="1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75" hidden="1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75" hidden="1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75" hidden="1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75" hidden="1">
      <c r="E19" s="139">
        <f t="shared" si="0"/>
        <v>0</v>
      </c>
    </row>
    <row r="20" spans="2:8" ht="15.75" hidden="1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75" hidden="1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5" hidden="1" thickBot="1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75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75">
      <c r="B25" s="166" t="s">
        <v>89</v>
      </c>
      <c r="C25" s="168" t="e">
        <f>#REF!</f>
        <v>#REF!</v>
      </c>
      <c r="D25" s="178"/>
      <c r="E25" s="179"/>
      <c r="F25" s="176"/>
    </row>
    <row r="26" spans="2:8" ht="16.5" thickBot="1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>
      <c r="C27" s="149"/>
      <c r="D27" s="148"/>
      <c r="E27" s="139"/>
    </row>
    <row r="28" spans="2:8" ht="15.75" thickTop="1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75">
      <c r="B29" s="166" t="s">
        <v>94</v>
      </c>
      <c r="C29" s="183">
        <v>4</v>
      </c>
      <c r="D29" s="177">
        <v>0</v>
      </c>
      <c r="E29" s="184"/>
      <c r="F29" s="176"/>
    </row>
    <row r="30" spans="2:8" ht="15.75" hidden="1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75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5" thickBot="1">
      <c r="B32" s="180"/>
      <c r="C32" s="186"/>
      <c r="D32" s="182"/>
      <c r="E32" s="187"/>
      <c r="F32" s="173"/>
    </row>
    <row r="33" spans="2:4" ht="26.25" hidden="1" thickTop="1">
      <c r="B33" s="150" t="s">
        <v>124</v>
      </c>
      <c r="C33" s="151" t="s">
        <v>257</v>
      </c>
      <c r="D33" s="152" t="s">
        <v>133</v>
      </c>
    </row>
    <row r="34" spans="2:4" ht="15" hidden="1">
      <c r="B34" s="153" t="s">
        <v>101</v>
      </c>
      <c r="C34" s="154">
        <v>1</v>
      </c>
      <c r="D34" s="154">
        <v>1</v>
      </c>
    </row>
    <row r="35" spans="2:4" hidden="1">
      <c r="B35" s="135" t="s">
        <v>103</v>
      </c>
      <c r="C35" s="155">
        <v>28</v>
      </c>
      <c r="D35" s="155">
        <v>262</v>
      </c>
    </row>
    <row r="36" spans="2:4" ht="15" hidden="1">
      <c r="B36" s="135" t="s">
        <v>110</v>
      </c>
      <c r="C36" s="156">
        <v>1</v>
      </c>
      <c r="D36" s="154">
        <v>0.97333333333333338</v>
      </c>
    </row>
    <row r="37" spans="2:4" hidden="1">
      <c r="B37" s="135" t="s">
        <v>103</v>
      </c>
      <c r="C37" s="155">
        <v>2</v>
      </c>
      <c r="D37" s="155">
        <v>75</v>
      </c>
    </row>
    <row r="38" spans="2:4" ht="15" hidden="1">
      <c r="B38" s="135" t="s">
        <v>111</v>
      </c>
      <c r="C38" s="157">
        <v>0.93548387096774188</v>
      </c>
      <c r="D38" s="154">
        <v>0.85620915032679756</v>
      </c>
    </row>
    <row r="39" spans="2:4" hidden="1">
      <c r="B39" s="153" t="s">
        <v>103</v>
      </c>
      <c r="C39" s="155">
        <v>31</v>
      </c>
      <c r="D39" s="155">
        <v>459</v>
      </c>
    </row>
    <row r="40" spans="2:4" ht="15" hidden="1">
      <c r="B40" s="153" t="s">
        <v>130</v>
      </c>
      <c r="C40" s="158">
        <v>1</v>
      </c>
      <c r="D40" s="159">
        <v>0.98550724637681153</v>
      </c>
    </row>
    <row r="41" spans="2:4" hidden="1">
      <c r="B41" s="153" t="s">
        <v>103</v>
      </c>
      <c r="C41" s="155">
        <v>6</v>
      </c>
      <c r="D41" s="155">
        <v>69</v>
      </c>
    </row>
    <row r="42" spans="2:4" ht="15" hidden="1">
      <c r="B42" s="153" t="s">
        <v>100</v>
      </c>
      <c r="C42" s="160">
        <v>0.97014925373134331</v>
      </c>
      <c r="D42" s="160">
        <v>0.92023121387283235</v>
      </c>
    </row>
    <row r="43" spans="2:4" hidden="1">
      <c r="B43" s="153" t="s">
        <v>103</v>
      </c>
      <c r="C43" s="155">
        <v>67</v>
      </c>
      <c r="D43" s="155">
        <v>865</v>
      </c>
    </row>
    <row r="44" spans="2:4" ht="51" hidden="1">
      <c r="B44" s="161" t="s">
        <v>171</v>
      </c>
      <c r="C44" s="162"/>
      <c r="D44" s="162"/>
    </row>
    <row r="45" spans="2:4" ht="13.5" thickTop="1"/>
  </sheetData>
  <customSheetViews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1"/>
      <headerFooter alignWithMargins="0"/>
    </customSheetView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2"/>
      <headerFooter alignWithMargins="0">
        <oddFooter>&amp;R&amp;Z&amp;F</oddFooter>
      </headerFooter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C868F29-5DCC-4E0F-950C-899CCCC7163A}"/>
</file>

<file path=customXml/itemProps2.xml><?xml version="1.0" encoding="utf-8"?>
<ds:datastoreItem xmlns:ds="http://schemas.openxmlformats.org/officeDocument/2006/customXml" ds:itemID="{9A08347D-FE53-458F-B4C4-6FBC7EE5D9D3}"/>
</file>

<file path=customXml/itemProps3.xml><?xml version="1.0" encoding="utf-8"?>
<ds:datastoreItem xmlns:ds="http://schemas.openxmlformats.org/officeDocument/2006/customXml" ds:itemID="{1736C27F-6C80-4F2A-8290-D90CF75FB774}"/>
</file>

<file path=customXml/itemProps4.xml><?xml version="1.0" encoding="utf-8"?>
<ds:datastoreItem xmlns:ds="http://schemas.openxmlformats.org/officeDocument/2006/customXml" ds:itemID="{58DBC759-93F6-4B1E-9595-0C8A8C046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Andy Hemstreet</cp:lastModifiedBy>
  <cp:lastPrinted>2017-02-21T18:54:50Z</cp:lastPrinted>
  <dcterms:created xsi:type="dcterms:W3CDTF">2002-12-18T01:12:39Z</dcterms:created>
  <dcterms:modified xsi:type="dcterms:W3CDTF">2017-02-21T19:00:19Z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