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<sst xmlns="http://schemas.openxmlformats.org/spreadsheetml/2006/main" count="115" uniqueCount="107">
  <si>
    <t>Lines</t>
  </si>
  <si>
    <t>Zone 1</t>
  </si>
  <si>
    <t>Zone 2</t>
  </si>
  <si>
    <t>Zone 3</t>
  </si>
  <si>
    <t>Zone 4</t>
  </si>
  <si>
    <t>EVRTWAXF</t>
  </si>
  <si>
    <t>SWLYWAXX</t>
  </si>
  <si>
    <t>LKWNWAXA</t>
  </si>
  <si>
    <t>GERGWAXX</t>
  </si>
  <si>
    <t>JUNTWAXA</t>
  </si>
  <si>
    <t>DVLLWAXX</t>
  </si>
  <si>
    <t>EVSNWAXX</t>
  </si>
  <si>
    <t>ENTTWAXX</t>
  </si>
  <si>
    <t>RDMDWAXA</t>
  </si>
  <si>
    <t>SNHSWAXX</t>
  </si>
  <si>
    <t>CNWYWAXX</t>
  </si>
  <si>
    <t>FRFDWAXA</t>
  </si>
  <si>
    <t>EVRTWAXC</t>
  </si>
  <si>
    <t>CMISWAXA</t>
  </si>
  <si>
    <t>ALGRWAXX</t>
  </si>
  <si>
    <t>TNSKWAXA</t>
  </si>
  <si>
    <t>RCBHWAXX</t>
  </si>
  <si>
    <t>EWNCWAXA</t>
  </si>
  <si>
    <t>NCHSWAXX</t>
  </si>
  <si>
    <t>GRFDWAXX</t>
  </si>
  <si>
    <t>HLLKWAXX</t>
  </si>
  <si>
    <t>LKGWWAXA</t>
  </si>
  <si>
    <t>SOLKWAXX</t>
  </si>
  <si>
    <t>OKDLWAXX</t>
  </si>
  <si>
    <t>MRWYWAXA</t>
  </si>
  <si>
    <t>ARTNWAXX</t>
  </si>
  <si>
    <t>QNCYWAXX</t>
  </si>
  <si>
    <t>WTVLWAXA</t>
  </si>
  <si>
    <t>SLLKWAXA</t>
  </si>
  <si>
    <t>CLVWWAXA</t>
  </si>
  <si>
    <t>GRLDWAXX</t>
  </si>
  <si>
    <t>LATHWAXA</t>
  </si>
  <si>
    <t>KRLDWAXX</t>
  </si>
  <si>
    <t>FNDLWAXA</t>
  </si>
  <si>
    <t>MNSNWAXA</t>
  </si>
  <si>
    <t>ROSLWAXA</t>
  </si>
  <si>
    <t>KNWCWAXA</t>
  </si>
  <si>
    <t>STWDWAXX</t>
  </si>
  <si>
    <t>HMTNWAXA</t>
  </si>
  <si>
    <t>SKYKWAXX</t>
  </si>
  <si>
    <t>RCLDWAXA</t>
  </si>
  <si>
    <t>LYNDWAXX</t>
  </si>
  <si>
    <t>CNCRWAXX</t>
  </si>
  <si>
    <t>FRTNWAXX</t>
  </si>
  <si>
    <t>MTVRWAXX</t>
  </si>
  <si>
    <t>WSPTWAXA</t>
  </si>
  <si>
    <t>BGLKWAXX</t>
  </si>
  <si>
    <t>MLDNWAXA</t>
  </si>
  <si>
    <t>RCLDWAXB</t>
  </si>
  <si>
    <t>BRBAWAXA</t>
  </si>
  <si>
    <t>EDSNWAXX</t>
  </si>
  <si>
    <t>CRLWWAXA</t>
  </si>
  <si>
    <t>BOTHWAXB</t>
  </si>
  <si>
    <t>WSHGWAXA</t>
  </si>
  <si>
    <t>BRWSWAXA</t>
  </si>
  <si>
    <t>MLSNWAXA</t>
  </si>
  <si>
    <t>MYVIWAXX</t>
  </si>
  <si>
    <t>CPVLWAXX</t>
  </si>
  <si>
    <t>NWPTWAXX</t>
  </si>
  <si>
    <t>MNFDWAXX</t>
  </si>
  <si>
    <t>KNWCWAXC</t>
  </si>
  <si>
    <t>BLANWAXB</t>
  </si>
  <si>
    <t>ACMEWAXA</t>
  </si>
  <si>
    <t>MRBLWAXX</t>
  </si>
  <si>
    <t>CAMSWAXX</t>
  </si>
  <si>
    <t>SULTWAXX</t>
  </si>
  <si>
    <t>DMNGWAXA</t>
  </si>
  <si>
    <t>LOMSWAXA</t>
  </si>
  <si>
    <t>WNTCWAXX</t>
  </si>
  <si>
    <t>LACNWAXX</t>
  </si>
  <si>
    <t>DRTNWAXX</t>
  </si>
  <si>
    <t>THTNWAXA</t>
  </si>
  <si>
    <t>ANCRWAXX</t>
  </si>
  <si>
    <t>WDLDWAXA</t>
  </si>
  <si>
    <t>WSRVWAXA</t>
  </si>
  <si>
    <t>BURLWAXX</t>
  </si>
  <si>
    <t>LVWOWAXX</t>
  </si>
  <si>
    <t>NILEWAXX</t>
  </si>
  <si>
    <t>LKSTWAXA</t>
  </si>
  <si>
    <t>CHLNWAXX</t>
  </si>
  <si>
    <t>BRPTWAXX</t>
  </si>
  <si>
    <t>OKHRWAXX</t>
  </si>
  <si>
    <t>LARLWAXX</t>
  </si>
  <si>
    <t>PALSWAXX</t>
  </si>
  <si>
    <t>MONRWAXX</t>
  </si>
  <si>
    <t>CSHRWAXX</t>
  </si>
  <si>
    <t>TEKOWAXX</t>
  </si>
  <si>
    <t>Zone 5</t>
  </si>
  <si>
    <t>KNWCWAXB</t>
  </si>
  <si>
    <t>GRFLWAXX</t>
  </si>
  <si>
    <t>RPBLWAXA</t>
  </si>
  <si>
    <t>STPSWAXA</t>
  </si>
  <si>
    <t>WRLDWAXA</t>
  </si>
  <si>
    <t>MPFLWAXA</t>
  </si>
  <si>
    <t>RCFRWAXB</t>
  </si>
  <si>
    <t>SMSHWAXA</t>
  </si>
  <si>
    <t>BNCYWAXX</t>
  </si>
  <si>
    <t>PLMNWAXX</t>
  </si>
  <si>
    <t>SUMSWAXX</t>
  </si>
  <si>
    <t>CSTRWAXA</t>
  </si>
  <si>
    <t>UNE loop $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</si>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</sst>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44" fontId="0" fillId="0" borderId="0" xfId="17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12.00390625" style="0" customWidth="1"/>
    <col min="3" max="3" width="10.140625" style="0" customWidth="1"/>
    <col min="4" max="4" width="2.28125" style="0" customWidth="1"/>
    <col min="5" max="5" width="12.140625" style="0" customWidth="1"/>
    <col min="6" max="6" width="8.8515625" style="0" customWidth="1"/>
    <col min="8" max="8" width="1.57421875" style="0" customWidth="1"/>
    <col min="9" max="9" width="12.7109375" style="0" customWidth="1"/>
    <col min="10" max="10" width="8.140625" style="0" customWidth="1"/>
    <col min="11" max="11" width="8.57421875" style="0" customWidth="1"/>
    <col min="12" max="12" width="1.421875" style="0" customWidth="1"/>
    <col min="13" max="13" width="12.140625" style="0" customWidth="1"/>
    <col min="14" max="14" width="8.00390625" style="0" customWidth="1"/>
    <col min="15" max="15" width="10.8515625" style="0" customWidth="1"/>
    <col min="16" max="16" width="2.140625" style="0" customWidth="1"/>
    <col min="17" max="17" width="7.57421875" style="0" customWidth="1"/>
    <col min="19" max="20" width="3.8515625" style="0" customWidth="1"/>
  </cols>
  <sheetData>
    <row r="1" spans="2:3" ht="12.75">
      <c r="B1" t="s">
        <v>105</v>
      </c>
      <c r="C1" s="11" t="s">
        <v>0</v>
      </c>
    </row>
    <row r="2" spans="1:3" ht="12.75">
      <c r="A2" s="2" t="s">
        <v>1</v>
      </c>
      <c r="B2" s="13">
        <v>8.5484</v>
      </c>
      <c r="C2" s="14">
        <v>700447</v>
      </c>
    </row>
    <row r="3" spans="1:3" ht="12.75">
      <c r="A3" s="12" t="s">
        <v>2</v>
      </c>
      <c r="B3" s="13">
        <v>14.6341</v>
      </c>
      <c r="C3" s="14">
        <v>226175</v>
      </c>
    </row>
    <row r="4" spans="1:3" ht="12.75">
      <c r="A4" s="12" t="s">
        <v>3</v>
      </c>
      <c r="B4" s="13">
        <v>28.5481</v>
      </c>
      <c r="C4" s="14">
        <v>51870</v>
      </c>
    </row>
    <row r="5" spans="1:3" ht="12.75">
      <c r="A5" s="12" t="s">
        <v>4</v>
      </c>
      <c r="B5" s="13">
        <v>48.9896</v>
      </c>
      <c r="C5" s="14">
        <v>15275</v>
      </c>
    </row>
    <row r="6" spans="1:16" ht="12.75">
      <c r="A6" s="12" t="s">
        <v>92</v>
      </c>
      <c r="B6" s="13">
        <v>82.8298</v>
      </c>
      <c r="C6" s="14">
        <v>7162</v>
      </c>
      <c r="P6" s="10" t="s">
        <v>106</v>
      </c>
    </row>
    <row r="7" spans="2:16" ht="12.75">
      <c r="B7" s="5">
        <v>12.11</v>
      </c>
      <c r="C7" s="1">
        <f>SUM(C2:C6)</f>
        <v>1000929</v>
      </c>
      <c r="P7" s="10" t="s">
        <v>106</v>
      </c>
    </row>
    <row r="8" spans="2:16" ht="12.75">
      <c r="B8" s="5"/>
      <c r="P8" s="10"/>
    </row>
    <row r="9" spans="1:16" ht="12.75">
      <c r="A9" s="2" t="s">
        <v>1</v>
      </c>
      <c r="E9" s="12" t="s">
        <v>2</v>
      </c>
      <c r="I9" s="12" t="s">
        <v>3</v>
      </c>
      <c r="M9" s="12" t="s">
        <v>4</v>
      </c>
      <c r="P9" s="10" t="s">
        <v>106</v>
      </c>
    </row>
    <row r="10" spans="1:18" ht="12.75">
      <c r="A10" s="3" t="s">
        <v>21</v>
      </c>
      <c r="B10" s="4">
        <v>19019</v>
      </c>
      <c r="C10" s="5">
        <v>6.460010102321802</v>
      </c>
      <c r="D10" s="10">
        <f>C10*B10</f>
        <v>122862.93213605836</v>
      </c>
      <c r="E10" s="3" t="s">
        <v>54</v>
      </c>
      <c r="F10" s="4">
        <v>4095</v>
      </c>
      <c r="G10" s="5">
        <v>11.948875809337189</v>
      </c>
      <c r="H10" s="10">
        <f aca="true" t="shared" si="0" ref="H10:H39">G10*F10</f>
        <v>48930.64643923579</v>
      </c>
      <c r="I10" s="3" t="s">
        <v>39</v>
      </c>
      <c r="J10" s="4">
        <v>2777</v>
      </c>
      <c r="K10" s="5">
        <v>21.86533801595969</v>
      </c>
      <c r="L10" s="10">
        <f aca="true" t="shared" si="1" ref="L10:L30">K10*J10</f>
        <v>60720.04367032006</v>
      </c>
      <c r="M10" s="3" t="s">
        <v>88</v>
      </c>
      <c r="N10" s="4">
        <v>837</v>
      </c>
      <c r="O10" s="5">
        <v>41.06031561242964</v>
      </c>
      <c r="P10" s="10">
        <f aca="true" t="shared" si="2" ref="P10:P24">O10*N10</f>
        <v>34367.48416760361</v>
      </c>
      <c r="Q10" s="4"/>
      <c r="R10" s="5"/>
    </row>
    <row r="11" spans="1:18" ht="12.75">
      <c r="A11" s="3" t="s">
        <v>5</v>
      </c>
      <c r="B11" s="4">
        <v>35419</v>
      </c>
      <c r="C11" s="5">
        <v>6.639201011913875</v>
      </c>
      <c r="D11" s="10">
        <f aca="true" t="shared" si="3" ref="D11:D34">C11*B11</f>
        <v>235153.86064097754</v>
      </c>
      <c r="E11" s="3" t="s">
        <v>97</v>
      </c>
      <c r="F11" s="4">
        <v>4887</v>
      </c>
      <c r="G11" s="5">
        <v>12.490154953448922</v>
      </c>
      <c r="H11" s="10">
        <f t="shared" si="0"/>
        <v>61039.38725750488</v>
      </c>
      <c r="I11" s="3" t="s">
        <v>103</v>
      </c>
      <c r="J11" s="4">
        <v>1530</v>
      </c>
      <c r="K11" s="5">
        <v>22.633498569568374</v>
      </c>
      <c r="L11" s="10">
        <f t="shared" si="1"/>
        <v>34629.25281143961</v>
      </c>
      <c r="M11" s="3" t="s">
        <v>47</v>
      </c>
      <c r="N11" s="4">
        <v>1595</v>
      </c>
      <c r="O11" s="5">
        <v>42.3714320296164</v>
      </c>
      <c r="P11" s="10">
        <f t="shared" si="2"/>
        <v>67582.43408723816</v>
      </c>
      <c r="Q11" s="4"/>
      <c r="R11" s="5"/>
    </row>
    <row r="12" spans="1:18" ht="12.75">
      <c r="A12" s="3" t="s">
        <v>29</v>
      </c>
      <c r="B12" s="4">
        <v>36217</v>
      </c>
      <c r="C12" s="5">
        <v>7.138282499164808</v>
      </c>
      <c r="D12" s="10">
        <f t="shared" si="3"/>
        <v>258527.17727225187</v>
      </c>
      <c r="E12" s="3" t="s">
        <v>58</v>
      </c>
      <c r="F12" s="4">
        <v>6961</v>
      </c>
      <c r="G12" s="5">
        <v>12.571366179725125</v>
      </c>
      <c r="H12" s="10">
        <f t="shared" si="0"/>
        <v>87509.27997706659</v>
      </c>
      <c r="I12" s="3" t="s">
        <v>19</v>
      </c>
      <c r="J12" s="4">
        <v>1331</v>
      </c>
      <c r="K12" s="5">
        <v>23.369829091759144</v>
      </c>
      <c r="L12" s="10">
        <f t="shared" si="1"/>
        <v>31105.24252113142</v>
      </c>
      <c r="M12" s="3" t="s">
        <v>12</v>
      </c>
      <c r="N12" s="4">
        <v>2008</v>
      </c>
      <c r="O12" s="5">
        <v>42.53349260234197</v>
      </c>
      <c r="P12" s="10">
        <f t="shared" si="2"/>
        <v>85407.25314550268</v>
      </c>
      <c r="Q12" s="4"/>
      <c r="R12" s="5"/>
    </row>
    <row r="13" spans="1:18" ht="12.75">
      <c r="A13" s="3" t="s">
        <v>17</v>
      </c>
      <c r="B13" s="4">
        <v>62274</v>
      </c>
      <c r="C13" s="5">
        <v>7.153029285466288</v>
      </c>
      <c r="D13" s="10">
        <f t="shared" si="3"/>
        <v>445447.7457231276</v>
      </c>
      <c r="E13" s="3" t="s">
        <v>26</v>
      </c>
      <c r="F13" s="4">
        <v>10047</v>
      </c>
      <c r="G13" s="5">
        <v>12.70800521916165</v>
      </c>
      <c r="H13" s="10">
        <f t="shared" si="0"/>
        <v>127677.3284369171</v>
      </c>
      <c r="I13" s="3" t="s">
        <v>55</v>
      </c>
      <c r="J13" s="4">
        <v>1560</v>
      </c>
      <c r="K13" s="5">
        <v>23.78747988896846</v>
      </c>
      <c r="L13" s="10">
        <f t="shared" si="1"/>
        <v>37108.4686267908</v>
      </c>
      <c r="M13" s="3" t="s">
        <v>98</v>
      </c>
      <c r="N13" s="4">
        <v>2020</v>
      </c>
      <c r="O13" s="5">
        <v>43.32677409070285</v>
      </c>
      <c r="P13" s="10">
        <f t="shared" si="2"/>
        <v>87520.08366321976</v>
      </c>
      <c r="Q13" s="4"/>
      <c r="R13" s="5"/>
    </row>
    <row r="14" spans="1:18" ht="12.75">
      <c r="A14" s="3" t="s">
        <v>53</v>
      </c>
      <c r="B14" s="4">
        <v>16930</v>
      </c>
      <c r="C14" s="5">
        <v>7.395881856852848</v>
      </c>
      <c r="D14" s="10">
        <f t="shared" si="3"/>
        <v>125212.27983651872</v>
      </c>
      <c r="E14" s="3" t="s">
        <v>102</v>
      </c>
      <c r="F14" s="4">
        <v>15622</v>
      </c>
      <c r="G14" s="5">
        <v>12.963149484942774</v>
      </c>
      <c r="H14" s="10">
        <f t="shared" si="0"/>
        <v>202510.321253776</v>
      </c>
      <c r="I14" s="3" t="s">
        <v>101</v>
      </c>
      <c r="J14" s="4">
        <v>3483</v>
      </c>
      <c r="K14" s="5">
        <v>25.598516197000738</v>
      </c>
      <c r="L14" s="10">
        <f t="shared" si="1"/>
        <v>89159.63191415356</v>
      </c>
      <c r="M14" s="3" t="s">
        <v>91</v>
      </c>
      <c r="N14" s="4">
        <v>1046</v>
      </c>
      <c r="O14" s="5">
        <v>44.03762451234809</v>
      </c>
      <c r="P14" s="10">
        <f t="shared" si="2"/>
        <v>46063.3552399161</v>
      </c>
      <c r="Q14" s="4"/>
      <c r="R14" s="5"/>
    </row>
    <row r="15" spans="1:18" ht="12.75">
      <c r="A15" s="3" t="s">
        <v>25</v>
      </c>
      <c r="B15" s="4">
        <v>68483</v>
      </c>
      <c r="C15" s="5">
        <v>7.424770193906922</v>
      </c>
      <c r="D15" s="10">
        <f t="shared" si="3"/>
        <v>508470.53718932776</v>
      </c>
      <c r="E15" s="3" t="s">
        <v>22</v>
      </c>
      <c r="F15" s="4">
        <v>14551</v>
      </c>
      <c r="G15" s="5">
        <v>13.074572572624758</v>
      </c>
      <c r="H15" s="10">
        <f t="shared" si="0"/>
        <v>190248.10550426284</v>
      </c>
      <c r="I15" s="3" t="s">
        <v>84</v>
      </c>
      <c r="J15" s="4">
        <v>4823</v>
      </c>
      <c r="K15" s="5">
        <v>25.668142922714438</v>
      </c>
      <c r="L15" s="10">
        <f t="shared" si="1"/>
        <v>123797.45331625173</v>
      </c>
      <c r="M15" s="3" t="s">
        <v>95</v>
      </c>
      <c r="N15" s="4">
        <v>2134</v>
      </c>
      <c r="O15" s="5">
        <v>49.75587804428364</v>
      </c>
      <c r="P15" s="10">
        <f t="shared" si="2"/>
        <v>106179.0437465013</v>
      </c>
      <c r="Q15" s="4"/>
      <c r="R15" s="5"/>
    </row>
    <row r="16" spans="1:18" ht="12.75">
      <c r="A16" s="3" t="s">
        <v>33</v>
      </c>
      <c r="B16" s="4">
        <v>29558</v>
      </c>
      <c r="C16" s="5">
        <v>7.735389395078517</v>
      </c>
      <c r="D16" s="10">
        <f t="shared" si="3"/>
        <v>228642.6397397308</v>
      </c>
      <c r="E16" s="3" t="s">
        <v>45</v>
      </c>
      <c r="F16" s="4">
        <v>6740</v>
      </c>
      <c r="G16" s="5">
        <v>13.143882357543374</v>
      </c>
      <c r="H16" s="10">
        <f t="shared" si="0"/>
        <v>88589.76708984234</v>
      </c>
      <c r="I16" s="6" t="s">
        <v>67</v>
      </c>
      <c r="J16" s="7">
        <v>1579</v>
      </c>
      <c r="K16" s="5">
        <v>25.717295676024204</v>
      </c>
      <c r="L16" s="10">
        <f t="shared" si="1"/>
        <v>40607.60987244222</v>
      </c>
      <c r="M16" s="3" t="s">
        <v>96</v>
      </c>
      <c r="N16" s="4">
        <v>135</v>
      </c>
      <c r="O16" s="5">
        <v>51.86840454806764</v>
      </c>
      <c r="P16" s="10">
        <f t="shared" si="2"/>
        <v>7002.2346139891315</v>
      </c>
      <c r="Q16" s="4"/>
      <c r="R16" s="5"/>
    </row>
    <row r="17" spans="1:18" ht="12.75">
      <c r="A17" s="3" t="s">
        <v>13</v>
      </c>
      <c r="B17" s="4">
        <v>54867</v>
      </c>
      <c r="C17" s="5">
        <v>7.94771055557204</v>
      </c>
      <c r="D17" s="10">
        <f t="shared" si="3"/>
        <v>436067.0350525711</v>
      </c>
      <c r="E17" s="3" t="s">
        <v>34</v>
      </c>
      <c r="F17" s="4">
        <v>6449</v>
      </c>
      <c r="G17" s="5">
        <v>13.16910209759036</v>
      </c>
      <c r="H17" s="10">
        <f t="shared" si="0"/>
        <v>84927.53942736023</v>
      </c>
      <c r="I17" s="3" t="s">
        <v>23</v>
      </c>
      <c r="J17" s="4">
        <v>1205</v>
      </c>
      <c r="K17" s="5">
        <v>26.01586014336417</v>
      </c>
      <c r="L17" s="10">
        <f t="shared" si="1"/>
        <v>31349.111472753822</v>
      </c>
      <c r="M17" s="3" t="s">
        <v>8</v>
      </c>
      <c r="N17" s="4">
        <v>1312</v>
      </c>
      <c r="O17" s="5">
        <v>52.98188912162191</v>
      </c>
      <c r="P17" s="10">
        <f t="shared" si="2"/>
        <v>69512.23852756794</v>
      </c>
      <c r="Q17" s="4"/>
      <c r="R17" s="5"/>
    </row>
    <row r="18" spans="1:18" ht="12.75">
      <c r="A18" s="3" t="s">
        <v>37</v>
      </c>
      <c r="B18" s="4">
        <v>30880</v>
      </c>
      <c r="C18" s="5">
        <v>8.225901165701787</v>
      </c>
      <c r="D18" s="10">
        <f t="shared" si="3"/>
        <v>254015.82799687117</v>
      </c>
      <c r="E18" s="3" t="s">
        <v>69</v>
      </c>
      <c r="F18" s="4">
        <v>10369</v>
      </c>
      <c r="G18" s="5">
        <v>13.190319111400136</v>
      </c>
      <c r="H18" s="10">
        <f t="shared" si="0"/>
        <v>136770.418866108</v>
      </c>
      <c r="I18" s="3" t="s">
        <v>27</v>
      </c>
      <c r="J18" s="4">
        <v>2108</v>
      </c>
      <c r="K18" s="5">
        <v>27.486517623325387</v>
      </c>
      <c r="L18" s="10">
        <f t="shared" si="1"/>
        <v>57941.57914996992</v>
      </c>
      <c r="M18" s="3" t="s">
        <v>36</v>
      </c>
      <c r="N18" s="4">
        <v>183</v>
      </c>
      <c r="O18" s="5">
        <v>53.77538805095688</v>
      </c>
      <c r="P18" s="10">
        <f t="shared" si="2"/>
        <v>9840.89601332511</v>
      </c>
      <c r="Q18" s="4"/>
      <c r="R18" s="5"/>
    </row>
    <row r="19" spans="1:18" ht="12.75">
      <c r="A19" s="3" t="s">
        <v>57</v>
      </c>
      <c r="B19" s="4">
        <v>74831</v>
      </c>
      <c r="C19" s="5">
        <v>8.424752668118034</v>
      </c>
      <c r="D19" s="10">
        <f t="shared" si="3"/>
        <v>630432.6669079405</v>
      </c>
      <c r="E19" s="3" t="s">
        <v>14</v>
      </c>
      <c r="F19" s="4">
        <v>12368</v>
      </c>
      <c r="G19" s="5">
        <v>13.494710729149753</v>
      </c>
      <c r="H19" s="10">
        <f t="shared" si="0"/>
        <v>166902.58229812415</v>
      </c>
      <c r="I19" s="3" t="s">
        <v>79</v>
      </c>
      <c r="J19" s="4">
        <v>1513</v>
      </c>
      <c r="K19" s="5">
        <v>28.41149970069348</v>
      </c>
      <c r="L19" s="10">
        <f t="shared" si="1"/>
        <v>42986.59904714923</v>
      </c>
      <c r="M19" s="3" t="s">
        <v>85</v>
      </c>
      <c r="N19" s="4">
        <v>1417</v>
      </c>
      <c r="O19" s="5">
        <v>55.644866359068224</v>
      </c>
      <c r="P19" s="10">
        <f t="shared" si="2"/>
        <v>78848.77563079968</v>
      </c>
      <c r="Q19" s="4"/>
      <c r="R19" s="5"/>
    </row>
    <row r="20" spans="1:18" ht="12.75">
      <c r="A20" s="3" t="s">
        <v>9</v>
      </c>
      <c r="B20" s="4">
        <v>32851</v>
      </c>
      <c r="C20" s="5">
        <v>8.531192792177658</v>
      </c>
      <c r="D20" s="10">
        <f t="shared" si="3"/>
        <v>280258.21441582823</v>
      </c>
      <c r="E20" s="3" t="s">
        <v>65</v>
      </c>
      <c r="F20" s="4">
        <v>9611</v>
      </c>
      <c r="G20" s="5">
        <v>13.53255314524415</v>
      </c>
      <c r="H20" s="10">
        <f t="shared" si="0"/>
        <v>130061.36827894152</v>
      </c>
      <c r="I20" s="8" t="s">
        <v>71</v>
      </c>
      <c r="J20" s="4">
        <v>2208</v>
      </c>
      <c r="K20" s="5">
        <v>28.509898551455663</v>
      </c>
      <c r="L20" s="10">
        <f t="shared" si="1"/>
        <v>62949.856001614105</v>
      </c>
      <c r="M20" s="3" t="s">
        <v>99</v>
      </c>
      <c r="N20" s="4">
        <v>833</v>
      </c>
      <c r="O20" s="5">
        <v>57.34483664690165</v>
      </c>
      <c r="P20" s="10">
        <f t="shared" si="2"/>
        <v>47768.24892686907</v>
      </c>
      <c r="Q20" s="4"/>
      <c r="R20" s="5"/>
    </row>
    <row r="21" spans="1:18" ht="12.75">
      <c r="A21" s="3" t="s">
        <v>49</v>
      </c>
      <c r="B21" s="4">
        <v>21737</v>
      </c>
      <c r="C21" s="5">
        <v>8.894023832970332</v>
      </c>
      <c r="D21" s="10">
        <f t="shared" si="3"/>
        <v>193329.39605727608</v>
      </c>
      <c r="E21" s="3" t="s">
        <v>66</v>
      </c>
      <c r="F21" s="4">
        <v>3395</v>
      </c>
      <c r="G21" s="5">
        <v>13.884192051825572</v>
      </c>
      <c r="H21" s="10">
        <f t="shared" si="0"/>
        <v>47136.83201594782</v>
      </c>
      <c r="I21" s="3" t="s">
        <v>43</v>
      </c>
      <c r="J21" s="4">
        <v>2206</v>
      </c>
      <c r="K21" s="5">
        <v>29.681740253732332</v>
      </c>
      <c r="L21" s="10">
        <f t="shared" si="1"/>
        <v>65477.91899973353</v>
      </c>
      <c r="M21" s="3" t="s">
        <v>16</v>
      </c>
      <c r="N21" s="4">
        <v>667</v>
      </c>
      <c r="O21" s="5">
        <v>60.485087023723445</v>
      </c>
      <c r="P21" s="10">
        <f t="shared" si="2"/>
        <v>40343.55304482354</v>
      </c>
      <c r="Q21" s="4"/>
      <c r="R21" s="5"/>
    </row>
    <row r="22" spans="1:18" ht="12.75">
      <c r="A22" s="3" t="s">
        <v>61</v>
      </c>
      <c r="B22" s="4">
        <v>36470</v>
      </c>
      <c r="C22" s="5">
        <v>9.2145693657786</v>
      </c>
      <c r="D22" s="10">
        <f t="shared" si="3"/>
        <v>336055.34476994554</v>
      </c>
      <c r="E22" s="3" t="s">
        <v>10</v>
      </c>
      <c r="F22" s="4">
        <v>13350</v>
      </c>
      <c r="G22" s="5">
        <v>13.899521774086834</v>
      </c>
      <c r="H22" s="10">
        <f t="shared" si="0"/>
        <v>185558.61568405924</v>
      </c>
      <c r="I22" s="3" t="s">
        <v>81</v>
      </c>
      <c r="J22" s="4">
        <v>5132</v>
      </c>
      <c r="K22" s="5">
        <v>29.83745195965511</v>
      </c>
      <c r="L22" s="10">
        <f t="shared" si="1"/>
        <v>153125.80345695003</v>
      </c>
      <c r="M22" s="3" t="s">
        <v>48</v>
      </c>
      <c r="N22" s="4">
        <v>159</v>
      </c>
      <c r="O22" s="5">
        <v>61.06018949196861</v>
      </c>
      <c r="P22" s="10">
        <f t="shared" si="2"/>
        <v>9708.570129223008</v>
      </c>
      <c r="Q22" s="4"/>
      <c r="R22" s="5"/>
    </row>
    <row r="23" spans="1:18" ht="12.75">
      <c r="A23" s="3" t="s">
        <v>50</v>
      </c>
      <c r="B23" s="4">
        <v>2588</v>
      </c>
      <c r="C23" s="5">
        <v>10.213101760286051</v>
      </c>
      <c r="D23" s="10">
        <f t="shared" si="3"/>
        <v>26431.5073556203</v>
      </c>
      <c r="E23" s="3" t="s">
        <v>42</v>
      </c>
      <c r="F23" s="4">
        <v>7568</v>
      </c>
      <c r="G23" s="5">
        <v>14.20729965423125</v>
      </c>
      <c r="H23" s="10">
        <f t="shared" si="0"/>
        <v>107520.8437832221</v>
      </c>
      <c r="I23" s="3" t="s">
        <v>51</v>
      </c>
      <c r="J23" s="4">
        <v>1678</v>
      </c>
      <c r="K23" s="5">
        <v>30.422377545206885</v>
      </c>
      <c r="L23" s="10">
        <f t="shared" si="1"/>
        <v>51048.749520857156</v>
      </c>
      <c r="M23" s="3" t="s">
        <v>24</v>
      </c>
      <c r="N23" s="4">
        <v>503</v>
      </c>
      <c r="O23" s="5">
        <v>62.32683836436474</v>
      </c>
      <c r="P23" s="10">
        <f t="shared" si="2"/>
        <v>31350.399697275465</v>
      </c>
      <c r="Q23" s="4"/>
      <c r="R23" s="5"/>
    </row>
    <row r="24" spans="1:18" ht="12.75">
      <c r="A24" s="3" t="s">
        <v>100</v>
      </c>
      <c r="B24" s="4">
        <v>16889</v>
      </c>
      <c r="C24" s="5">
        <v>10.43380747799606</v>
      </c>
      <c r="D24" s="10">
        <f t="shared" si="3"/>
        <v>176216.57449587545</v>
      </c>
      <c r="E24" s="3" t="s">
        <v>46</v>
      </c>
      <c r="F24" s="4">
        <v>8119</v>
      </c>
      <c r="G24" s="5">
        <v>14.23776469213725</v>
      </c>
      <c r="H24" s="10">
        <f t="shared" si="0"/>
        <v>115596.41153546232</v>
      </c>
      <c r="I24" s="3" t="s">
        <v>75</v>
      </c>
      <c r="J24" s="4">
        <v>1934</v>
      </c>
      <c r="K24" s="5">
        <v>30.574068988868543</v>
      </c>
      <c r="L24" s="10">
        <f t="shared" si="1"/>
        <v>59130.24942447176</v>
      </c>
      <c r="M24" s="3" t="s">
        <v>68</v>
      </c>
      <c r="N24" s="4">
        <v>426</v>
      </c>
      <c r="O24" s="5">
        <v>62.96199552288593</v>
      </c>
      <c r="P24" s="10">
        <f t="shared" si="2"/>
        <v>26821.810092749405</v>
      </c>
      <c r="Q24" s="4"/>
      <c r="R24" s="5"/>
    </row>
    <row r="25" spans="1:18" ht="12.75">
      <c r="A25" s="3" t="s">
        <v>41</v>
      </c>
      <c r="B25" s="4">
        <v>25919</v>
      </c>
      <c r="C25" s="5">
        <v>10.453334253393844</v>
      </c>
      <c r="D25" s="10">
        <f t="shared" si="3"/>
        <v>270939.97051371506</v>
      </c>
      <c r="E25" s="3" t="s">
        <v>62</v>
      </c>
      <c r="F25" s="4">
        <v>6628</v>
      </c>
      <c r="G25" s="5">
        <v>14.920538850485228</v>
      </c>
      <c r="H25" s="10">
        <f t="shared" si="0"/>
        <v>98893.33150101609</v>
      </c>
      <c r="I25" s="3" t="s">
        <v>44</v>
      </c>
      <c r="J25" s="4">
        <v>542</v>
      </c>
      <c r="K25" s="5">
        <v>30.668676134184796</v>
      </c>
      <c r="L25" s="10">
        <f t="shared" si="1"/>
        <v>16622.42246472816</v>
      </c>
      <c r="N25" s="1">
        <f>SUM(N10:N24)</f>
        <v>15275</v>
      </c>
      <c r="P25" s="10">
        <f>SUM(P10:P24)</f>
        <v>748316.380726604</v>
      </c>
      <c r="Q25" s="4"/>
      <c r="R25" s="5"/>
    </row>
    <row r="26" spans="1:18" ht="12.75">
      <c r="A26" s="3" t="s">
        <v>93</v>
      </c>
      <c r="B26" s="4">
        <v>23002</v>
      </c>
      <c r="C26" s="5">
        <v>10.459880135003372</v>
      </c>
      <c r="D26" s="10">
        <f t="shared" si="3"/>
        <v>240598.16286534758</v>
      </c>
      <c r="E26" s="3" t="s">
        <v>74</v>
      </c>
      <c r="F26" s="4">
        <v>3559</v>
      </c>
      <c r="G26" s="5">
        <v>15.000466267590324</v>
      </c>
      <c r="H26" s="10">
        <f t="shared" si="0"/>
        <v>53386.659446353966</v>
      </c>
      <c r="I26" s="3" t="s">
        <v>31</v>
      </c>
      <c r="J26" s="4">
        <v>5282</v>
      </c>
      <c r="K26" s="5">
        <v>30.721341526641012</v>
      </c>
      <c r="L26" s="10">
        <f t="shared" si="1"/>
        <v>162270.12594371784</v>
      </c>
      <c r="O26" s="10">
        <f>P25/N25</f>
        <v>48.989615759515814</v>
      </c>
      <c r="P26" s="10"/>
      <c r="Q26" s="4"/>
      <c r="R26" s="5"/>
    </row>
    <row r="27" spans="1:18" ht="12.75">
      <c r="A27" s="3" t="s">
        <v>86</v>
      </c>
      <c r="B27" s="4">
        <v>22328</v>
      </c>
      <c r="C27" s="5">
        <v>10.500402519730093</v>
      </c>
      <c r="D27" s="10">
        <f t="shared" si="3"/>
        <v>234452.9874605335</v>
      </c>
      <c r="E27" s="3" t="s">
        <v>18</v>
      </c>
      <c r="F27" s="4">
        <v>8893</v>
      </c>
      <c r="G27" s="5">
        <v>15.013721536008852</v>
      </c>
      <c r="H27" s="10">
        <f t="shared" si="0"/>
        <v>133517.02561972672</v>
      </c>
      <c r="I27" s="3" t="s">
        <v>63</v>
      </c>
      <c r="J27" s="4">
        <v>6036</v>
      </c>
      <c r="K27" s="5">
        <v>31.059738608031015</v>
      </c>
      <c r="L27" s="10">
        <f t="shared" si="1"/>
        <v>187476.5822380752</v>
      </c>
      <c r="P27" s="10"/>
      <c r="Q27" s="4"/>
      <c r="R27" s="5"/>
    </row>
    <row r="28" spans="1:17" ht="12.75">
      <c r="A28" s="3" t="s">
        <v>83</v>
      </c>
      <c r="B28" s="4">
        <v>22923</v>
      </c>
      <c r="C28" s="5">
        <v>10.524583384492827</v>
      </c>
      <c r="D28" s="10">
        <f t="shared" si="3"/>
        <v>241255.02492272906</v>
      </c>
      <c r="E28" s="3" t="s">
        <v>38</v>
      </c>
      <c r="F28" s="4">
        <v>8751</v>
      </c>
      <c r="G28" s="5">
        <v>15.091109048693042</v>
      </c>
      <c r="H28" s="10">
        <f t="shared" si="0"/>
        <v>132062.2952851128</v>
      </c>
      <c r="I28" s="3" t="s">
        <v>59</v>
      </c>
      <c r="J28" s="4">
        <v>2192</v>
      </c>
      <c r="K28" s="5">
        <v>33.879976539163394</v>
      </c>
      <c r="L28" s="10">
        <f t="shared" si="1"/>
        <v>74264.90857384616</v>
      </c>
      <c r="P28" s="10"/>
      <c r="Q28" s="1"/>
    </row>
    <row r="29" spans="1:18" ht="12.75">
      <c r="A29" s="3" t="s">
        <v>77</v>
      </c>
      <c r="B29" s="9">
        <v>14844</v>
      </c>
      <c r="C29" s="5">
        <v>10.768036831917078</v>
      </c>
      <c r="D29" s="10">
        <f t="shared" si="3"/>
        <v>159840.7387329771</v>
      </c>
      <c r="E29" s="3" t="s">
        <v>6</v>
      </c>
      <c r="F29" s="4">
        <v>10705</v>
      </c>
      <c r="G29" s="5">
        <v>15.44571051141079</v>
      </c>
      <c r="H29" s="10">
        <f t="shared" si="0"/>
        <v>165346.3310246525</v>
      </c>
      <c r="I29" s="3" t="s">
        <v>7</v>
      </c>
      <c r="J29" s="4">
        <v>2015</v>
      </c>
      <c r="K29" s="5">
        <v>35.816419336256864</v>
      </c>
      <c r="L29" s="10">
        <f t="shared" si="1"/>
        <v>72170.08496255758</v>
      </c>
      <c r="P29" s="10"/>
      <c r="R29" s="5"/>
    </row>
    <row r="30" spans="1:16" ht="12.75">
      <c r="A30" s="3" t="s">
        <v>73</v>
      </c>
      <c r="B30" s="4">
        <v>26853</v>
      </c>
      <c r="C30" s="5">
        <v>10.952630037979072</v>
      </c>
      <c r="D30" s="10">
        <f t="shared" si="3"/>
        <v>294110.974409852</v>
      </c>
      <c r="E30" s="3" t="s">
        <v>87</v>
      </c>
      <c r="F30" s="4">
        <v>3170</v>
      </c>
      <c r="G30" s="5">
        <v>15.637647411208691</v>
      </c>
      <c r="H30" s="10">
        <f t="shared" si="0"/>
        <v>49571.342293531554</v>
      </c>
      <c r="I30" s="3" t="s">
        <v>82</v>
      </c>
      <c r="J30" s="4">
        <v>736</v>
      </c>
      <c r="K30" s="5">
        <v>36.4802267761391</v>
      </c>
      <c r="L30" s="10">
        <f t="shared" si="1"/>
        <v>26849.446907238376</v>
      </c>
      <c r="P30" s="10"/>
    </row>
    <row r="31" spans="1:12" ht="12.75">
      <c r="A31" s="3" t="s">
        <v>80</v>
      </c>
      <c r="B31" s="4">
        <v>10015</v>
      </c>
      <c r="C31" s="5">
        <v>11.106450970737557</v>
      </c>
      <c r="D31" s="10">
        <f t="shared" si="3"/>
        <v>111231.10647193663</v>
      </c>
      <c r="E31" s="3" t="s">
        <v>30</v>
      </c>
      <c r="F31" s="4">
        <v>16840</v>
      </c>
      <c r="G31" s="5">
        <v>16.245652328560208</v>
      </c>
      <c r="H31" s="10">
        <f t="shared" si="0"/>
        <v>273576.7852129539</v>
      </c>
      <c r="J31" s="1">
        <f>SUM(J10:J30)</f>
        <v>51870</v>
      </c>
      <c r="L31" s="10">
        <f>SUM(L10:L30)</f>
        <v>1480791.1408961918</v>
      </c>
    </row>
    <row r="32" spans="1:12" ht="12.75">
      <c r="A32" s="3" t="s">
        <v>89</v>
      </c>
      <c r="B32" s="4">
        <v>15550</v>
      </c>
      <c r="C32" s="5">
        <v>11.45793230266468</v>
      </c>
      <c r="D32" s="10">
        <f t="shared" si="3"/>
        <v>178170.84730643578</v>
      </c>
      <c r="E32" s="3" t="s">
        <v>78</v>
      </c>
      <c r="F32" s="4">
        <v>6461</v>
      </c>
      <c r="G32" s="5">
        <v>16.28779148397273</v>
      </c>
      <c r="H32" s="10">
        <f t="shared" si="0"/>
        <v>105235.4207779478</v>
      </c>
      <c r="K32" s="10">
        <f>L31/J31</f>
        <v>28.548123017084862</v>
      </c>
      <c r="L32" s="10"/>
    </row>
    <row r="33" spans="2:18" ht="12.75">
      <c r="B33" s="1">
        <f>SUM(B10:B32)</f>
        <v>700447</v>
      </c>
      <c r="D33" s="10">
        <f>SUM(D10:D32)</f>
        <v>5987723.552273447</v>
      </c>
      <c r="E33" s="3" t="s">
        <v>35</v>
      </c>
      <c r="F33" s="4">
        <v>1636</v>
      </c>
      <c r="G33" s="5">
        <v>17.503118632246192</v>
      </c>
      <c r="H33" s="10">
        <f t="shared" si="0"/>
        <v>28635.10208235477</v>
      </c>
      <c r="L33" s="10"/>
      <c r="Q33" s="4"/>
      <c r="R33" s="5"/>
    </row>
    <row r="34" spans="3:12" ht="12.75">
      <c r="C34" s="10">
        <f>D33/B33</f>
        <v>8.54843200452489</v>
      </c>
      <c r="D34" s="10"/>
      <c r="E34" s="3" t="s">
        <v>11</v>
      </c>
      <c r="F34" s="4">
        <v>3447</v>
      </c>
      <c r="G34" s="5">
        <v>18.229502682065945</v>
      </c>
      <c r="H34" s="10">
        <f t="shared" si="0"/>
        <v>62837.095745081315</v>
      </c>
      <c r="L34" s="10"/>
    </row>
    <row r="35" spans="4:16" ht="12.75">
      <c r="D35" s="10"/>
      <c r="E35" s="8" t="s">
        <v>104</v>
      </c>
      <c r="F35" s="4">
        <v>2371</v>
      </c>
      <c r="G35" s="5">
        <v>18.316240394320655</v>
      </c>
      <c r="H35" s="10">
        <f t="shared" si="0"/>
        <v>43427.80597493427</v>
      </c>
      <c r="L35" s="10"/>
      <c r="M35" s="3" t="s">
        <v>52</v>
      </c>
      <c r="N35" s="4">
        <v>207</v>
      </c>
      <c r="O35" s="5">
        <v>67.45556067064011</v>
      </c>
      <c r="P35" s="10">
        <f aca="true" t="shared" si="4" ref="P35:P44">O35*N35</f>
        <v>13963.301058822502</v>
      </c>
    </row>
    <row r="36" spans="4:16" ht="12.75">
      <c r="D36" s="10" t="s">
        <v>106</v>
      </c>
      <c r="E36" s="8" t="s">
        <v>90</v>
      </c>
      <c r="F36" s="4">
        <v>4523</v>
      </c>
      <c r="G36" s="5">
        <v>18.670023634428237</v>
      </c>
      <c r="H36" s="10">
        <f t="shared" si="0"/>
        <v>84444.51689851891</v>
      </c>
      <c r="M36" s="3" t="s">
        <v>20</v>
      </c>
      <c r="N36" s="4">
        <v>2824</v>
      </c>
      <c r="O36" s="5">
        <v>70.88175594897136</v>
      </c>
      <c r="P36" s="10">
        <f t="shared" si="4"/>
        <v>200170.07879989513</v>
      </c>
    </row>
    <row r="37" spans="4:16" ht="12.75">
      <c r="D37" s="10" t="s">
        <v>106</v>
      </c>
      <c r="E37" s="3" t="s">
        <v>70</v>
      </c>
      <c r="F37" s="4">
        <v>7072</v>
      </c>
      <c r="G37" s="5">
        <v>19.487827340725737</v>
      </c>
      <c r="H37" s="10">
        <f t="shared" si="0"/>
        <v>137817.9149536124</v>
      </c>
      <c r="M37" s="3" t="s">
        <v>28</v>
      </c>
      <c r="N37" s="4">
        <v>414</v>
      </c>
      <c r="O37" s="5">
        <v>72.40068691487663</v>
      </c>
      <c r="P37" s="10">
        <f t="shared" si="4"/>
        <v>29973.884382758926</v>
      </c>
    </row>
    <row r="38" spans="5:16" ht="12.75">
      <c r="E38" s="3" t="s">
        <v>94</v>
      </c>
      <c r="F38" s="4">
        <v>6311</v>
      </c>
      <c r="G38" s="5">
        <v>19.68067343865162</v>
      </c>
      <c r="H38" s="10">
        <f t="shared" si="0"/>
        <v>124204.73007133037</v>
      </c>
      <c r="M38" s="3" t="s">
        <v>32</v>
      </c>
      <c r="N38" s="4">
        <v>1003</v>
      </c>
      <c r="O38" s="5">
        <v>80.58771668793302</v>
      </c>
      <c r="P38" s="10">
        <f t="shared" si="4"/>
        <v>80829.47983799683</v>
      </c>
    </row>
    <row r="39" spans="5:16" ht="12.75">
      <c r="E39" s="3" t="s">
        <v>15</v>
      </c>
      <c r="F39" s="4">
        <v>1676</v>
      </c>
      <c r="G39" s="5">
        <v>21.44271488891788</v>
      </c>
      <c r="H39" s="10">
        <f t="shared" si="0"/>
        <v>35937.990153826366</v>
      </c>
      <c r="M39" s="3" t="s">
        <v>40</v>
      </c>
      <c r="N39" s="4">
        <v>682</v>
      </c>
      <c r="O39" s="5">
        <v>84.25178197005928</v>
      </c>
      <c r="P39" s="10">
        <f t="shared" si="4"/>
        <v>57459.71530358043</v>
      </c>
    </row>
    <row r="40" spans="6:16" ht="12.75">
      <c r="F40" s="1">
        <f>SUM(F10:F39)</f>
        <v>226175</v>
      </c>
      <c r="H40" s="10">
        <f>SUM(H10:H39)</f>
        <v>3309873.7948887846</v>
      </c>
      <c r="M40" s="3" t="s">
        <v>56</v>
      </c>
      <c r="N40" s="4">
        <v>837</v>
      </c>
      <c r="O40" s="5">
        <v>85.78152280687875</v>
      </c>
      <c r="P40" s="10">
        <f t="shared" si="4"/>
        <v>71799.13458935752</v>
      </c>
    </row>
    <row r="41" spans="7:16" ht="12.75">
      <c r="G41" s="10">
        <f>H40/F40</f>
        <v>14.634127533497445</v>
      </c>
      <c r="H41" s="10"/>
      <c r="M41" s="3" t="s">
        <v>72</v>
      </c>
      <c r="N41" s="4">
        <v>308</v>
      </c>
      <c r="O41" s="5">
        <v>90.12480007461528</v>
      </c>
      <c r="P41" s="10">
        <f t="shared" si="4"/>
        <v>27758.438422981508</v>
      </c>
    </row>
    <row r="42" spans="8:16" ht="12.75">
      <c r="H42" s="10"/>
      <c r="M42" s="3" t="s">
        <v>64</v>
      </c>
      <c r="N42" s="4">
        <v>355</v>
      </c>
      <c r="O42" s="5">
        <v>101.76710973907848</v>
      </c>
      <c r="P42" s="10">
        <f t="shared" si="4"/>
        <v>36127.32395737286</v>
      </c>
    </row>
    <row r="43" spans="13:16" ht="12.75">
      <c r="M43" s="3" t="s">
        <v>76</v>
      </c>
      <c r="N43" s="4">
        <v>116</v>
      </c>
      <c r="O43" s="5">
        <v>136.60479724165774</v>
      </c>
      <c r="P43" s="10">
        <f t="shared" si="4"/>
        <v>15846.156480032298</v>
      </c>
    </row>
    <row r="44" spans="13:16" ht="12.75">
      <c r="M44" s="3" t="s">
        <v>60</v>
      </c>
      <c r="N44" s="4">
        <v>416</v>
      </c>
      <c r="O44" s="5">
        <v>142.5467755126442</v>
      </c>
      <c r="P44" s="10">
        <f t="shared" si="4"/>
        <v>59299.45861325998</v>
      </c>
    </row>
    <row r="45" spans="14:16" ht="12.75">
      <c r="N45" s="1">
        <f>SUM(N35:N44)</f>
        <v>7162</v>
      </c>
      <c r="P45" s="10">
        <f>SUM(P35:P44)</f>
        <v>593226.971446058</v>
      </c>
    </row>
    <row r="46" ht="12.75">
      <c r="O46" s="10">
        <f>P45/N45</f>
        <v>82.82979215946077</v>
      </c>
    </row>
    <row r="51" spans="12:14" ht="12.75">
      <c r="L51" s="4"/>
      <c r="M51" s="5"/>
      <c r="N51" s="10"/>
    </row>
    <row r="52" spans="12:14" ht="12.75">
      <c r="L52" s="4"/>
      <c r="M52" s="5"/>
      <c r="N52" s="10"/>
    </row>
    <row r="53" spans="12:14" ht="12.75">
      <c r="L53" s="4"/>
      <c r="M53" s="5"/>
      <c r="N53" s="10"/>
    </row>
    <row r="54" spans="12:14" ht="12.75">
      <c r="L54" s="4"/>
      <c r="M54" s="5"/>
      <c r="N54" s="10"/>
    </row>
    <row r="55" spans="12:14" ht="12.75">
      <c r="L55" s="4"/>
      <c r="M55" s="5"/>
      <c r="N55" s="10"/>
    </row>
    <row r="56" spans="11:14" ht="12.75">
      <c r="K56" s="3"/>
      <c r="L56" s="4"/>
      <c r="M56" s="5"/>
      <c r="N56" s="10"/>
    </row>
    <row r="57" spans="11:14" ht="12.75">
      <c r="K57" s="3"/>
      <c r="L57" s="4"/>
      <c r="M57" s="5"/>
      <c r="N57" s="10"/>
    </row>
    <row r="58" spans="12:14" ht="12.75">
      <c r="L58" s="1"/>
      <c r="N58" s="10"/>
    </row>
    <row r="59" ht="12.75">
      <c r="M59" s="5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&amp;R Revised Ex.__TLS-9 
Docket UT-023003
Witness: Thomas L. Spinks
May 10,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TSpinks</cp:lastModifiedBy>
  <cp:lastPrinted>2004-05-10T17:58:09Z</cp:lastPrinted>
  <dcterms:created xsi:type="dcterms:W3CDTF">2004-01-22T20:49:42Z</dcterms:created>
  <dcterms:modified xsi:type="dcterms:W3CDTF">2004-06-26T15:35:00Z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2004-06-29T00:00:00Z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