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M:\2020\2020 WA Elec and Gas GRC\Adjustments\3.17 EIM\"/>
    </mc:Choice>
  </mc:AlternateContent>
  <xr:revisionPtr revIDLastSave="0" documentId="8_{4D026D02-11A6-4B70-91CE-C7DC3A06C5C8}" xr6:coauthVersionLast="44" xr6:coauthVersionMax="44" xr10:uidLastSave="{00000000-0000-0000-0000-000000000000}"/>
  <bookViews>
    <workbookView xWindow="28680" yWindow="-195" windowWidth="29040" windowHeight="15840" xr2:uid="{00000000-000D-0000-FFFF-FFFF00000000}"/>
  </bookViews>
  <sheets>
    <sheet name="Summary" sheetId="1" r:id="rId1"/>
    <sheet name="CAISO" sheetId="2" r:id="rId2"/>
    <sheet name="Utili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 l="1"/>
  <c r="B9" i="1"/>
  <c r="A11" i="3" l="1"/>
  <c r="A10" i="3"/>
  <c r="A12" i="3" s="1"/>
  <c r="B3" i="1" s="1"/>
  <c r="B5" i="1" s="1"/>
  <c r="C30" i="2"/>
  <c r="B4" i="1" s="1"/>
</calcChain>
</file>

<file path=xl/sharedStrings.xml><?xml version="1.0" encoding="utf-8"?>
<sst xmlns="http://schemas.openxmlformats.org/spreadsheetml/2006/main" count="40" uniqueCount="39">
  <si>
    <t>Utilicast</t>
  </si>
  <si>
    <t>Activity</t>
  </si>
  <si>
    <t>Project Delivery Dates supporting</t>
  </si>
  <si>
    <t>March 2, 2022 Go-Live</t>
  </si>
  <si>
    <t>Detailed Project Management Plan</t>
  </si>
  <si>
    <t>The Parties will develop and initiate a final project management plan that describes specific project tasks each Party must perform, including delivery dates, project team members, meeting requirements, and a process for approving changes to support completion of the Project. This phase will include a detailed IT system review to assist Avista in development of a detailed metering plan, bid-to-bill system and coordination with Avista EMS. Work will be initiated on the Avista staff training program using the foundational and detailed system computer-based training module, as well as on the resource data templates needed during Milestone 2.</t>
  </si>
  <si>
    <t>March 2019-December 2019</t>
  </si>
  <si>
    <r>
      <t>·</t>
    </r>
    <r>
      <rPr>
        <sz val="7"/>
        <color theme="1"/>
        <rFont val="Times New Roman"/>
        <family val="1"/>
      </rPr>
      <t xml:space="preserve">         </t>
    </r>
    <r>
      <rPr>
        <b/>
        <sz val="10"/>
        <color theme="1"/>
        <rFont val="Times New Roman"/>
        <family val="1"/>
      </rPr>
      <t>Milestone 1</t>
    </r>
    <r>
      <rPr>
        <sz val="10"/>
        <color theme="1"/>
        <rFont val="Times New Roman"/>
        <family val="1"/>
      </rPr>
      <t xml:space="preserve"> – This milestone is completed when the Agreement has been made effective in accordance with Section 1 of the Agreement.</t>
    </r>
  </si>
  <si>
    <t>Full Network Model Expansion</t>
  </si>
  <si>
    <t>Full Network Model expansion for Avista and EMS/SCADA including: proof of         concept of export/import of EMS data, complete model into the CAISO test  environment, complete validation for all SCADA points from Avista, testing of the new market model and validation of the Outage and State Estimator applications.</t>
  </si>
  <si>
    <r>
      <t>·</t>
    </r>
    <r>
      <rPr>
        <sz val="7"/>
        <color theme="1"/>
        <rFont val="Times New Roman"/>
        <family val="1"/>
      </rPr>
      <t xml:space="preserve">         </t>
    </r>
    <r>
      <rPr>
        <b/>
        <sz val="10"/>
        <color theme="1"/>
        <rFont val="Times New Roman"/>
        <family val="1"/>
      </rPr>
      <t xml:space="preserve">Milestone 2 </t>
    </r>
    <r>
      <rPr>
        <sz val="10"/>
        <color theme="1"/>
        <rFont val="Times New Roman"/>
        <family val="1"/>
      </rPr>
      <t>– This milestone is completed upon modeling Avista into the CAISO Full Network Model through the EMS which will be deployed into a non-production test environment using the CAISO's network and resource modeling process. </t>
    </r>
  </si>
  <si>
    <t>System Implementation and Connectivity Testing</t>
  </si>
  <si>
    <t>System requirements and software design, the execution of necessary software vendor contracts, development of Market network model including Avista, allow Avista to connect to a non-production test system.</t>
  </si>
  <si>
    <r>
      <t>·</t>
    </r>
    <r>
      <rPr>
        <sz val="7"/>
        <color theme="1"/>
        <rFont val="Times New Roman"/>
        <family val="1"/>
      </rPr>
      <t xml:space="preserve">         </t>
    </r>
    <r>
      <rPr>
        <b/>
        <sz val="10"/>
        <color theme="1"/>
        <rFont val="Times New Roman"/>
        <family val="1"/>
      </rPr>
      <t>Milestone 3</t>
    </r>
  </si>
  <si>
    <t>CAISO to promote market network model including Avista area to non-production system, and allow Avista to connect and exchange data in advance of Market Simulation.</t>
  </si>
  <si>
    <r>
      <t>Construction, Testing and Training in Preparation for Market Simulation</t>
    </r>
    <r>
      <rPr>
        <sz val="11"/>
        <color theme="1"/>
        <rFont val="Calibri"/>
        <family val="2"/>
      </rPr>
      <t xml:space="preserve"> -   This task includes IT infrastructure upgrades, security testing, training, Day-in-life simulation and functional testing.</t>
    </r>
  </si>
  <si>
    <r>
      <t>·</t>
    </r>
    <r>
      <rPr>
        <sz val="7"/>
        <color theme="1"/>
        <rFont val="Times New Roman"/>
        <family val="1"/>
      </rPr>
      <t xml:space="preserve">         </t>
    </r>
    <r>
      <rPr>
        <b/>
        <sz val="10"/>
        <color theme="1"/>
        <rFont val="Times New Roman"/>
        <family val="1"/>
      </rPr>
      <t>Milestone 4a</t>
    </r>
  </si>
  <si>
    <t>Start of Joint Integration Testing with CAISO, Interface testing with minimum data requirements and functional integration testing. CAISO will make the test environment available for Avista connectivity testing prior to the delivery date assuming Avista has provided all prerequisite data and non-production system availability does not conflict with CAISO production system Spring Release schedule.</t>
  </si>
  <si>
    <t>Mid-July 2021</t>
  </si>
  <si>
    <r>
      <t>·</t>
    </r>
    <r>
      <rPr>
        <sz val="7"/>
        <color theme="1"/>
        <rFont val="Times New Roman"/>
        <family val="1"/>
      </rPr>
      <t xml:space="preserve">         </t>
    </r>
    <r>
      <rPr>
        <b/>
        <sz val="10"/>
        <color theme="1"/>
        <rFont val="Times New Roman"/>
        <family val="1"/>
      </rPr>
      <t xml:space="preserve">Milestone 4b – </t>
    </r>
    <r>
      <rPr>
        <sz val="10"/>
        <color theme="1"/>
        <rFont val="Times New Roman"/>
        <family val="1"/>
      </rPr>
      <t>Begin ‘Day in the Life’ scenario testing</t>
    </r>
  </si>
  <si>
    <r>
      <t>·</t>
    </r>
    <r>
      <rPr>
        <sz val="7"/>
        <color theme="1"/>
        <rFont val="Times New Roman"/>
        <family val="1"/>
      </rPr>
      <t xml:space="preserve">         </t>
    </r>
    <r>
      <rPr>
        <b/>
        <sz val="10"/>
        <color theme="1"/>
        <rFont val="Times New Roman"/>
        <family val="1"/>
      </rPr>
      <t xml:space="preserve">Milestone 4c – </t>
    </r>
    <r>
      <rPr>
        <sz val="10"/>
        <color theme="1"/>
        <rFont val="Times New Roman"/>
        <family val="1"/>
      </rPr>
      <t>Begin Structured Market simulation</t>
    </r>
  </si>
  <si>
    <t>(Milestone 4 payment due at this point)</t>
  </si>
  <si>
    <t>Activate Parallel Operations</t>
  </si>
  <si>
    <r>
      <t>During December 2021</t>
    </r>
    <r>
      <rPr>
        <b/>
        <sz val="11"/>
        <color theme="1"/>
        <rFont val="Calibri"/>
        <family val="2"/>
      </rPr>
      <t xml:space="preserve">, </t>
    </r>
    <r>
      <rPr>
        <sz val="11"/>
        <color theme="1"/>
        <rFont val="Calibri"/>
        <family val="2"/>
      </rPr>
      <t>the CAISO will activate a parallel operation environment to practice production grade systems integration as well as market processes and operating procedures in anticipation of the impending Avista activation as an EIM Entity and to confirm compliance with the EIM readiness criteria set forth in the CAISO tariff. </t>
    </r>
  </si>
  <si>
    <r>
      <t>·</t>
    </r>
    <r>
      <rPr>
        <sz val="7"/>
        <color theme="1"/>
        <rFont val="Times New Roman"/>
        <family val="1"/>
      </rPr>
      <t xml:space="preserve">         </t>
    </r>
    <r>
      <rPr>
        <b/>
        <sz val="10"/>
        <color theme="1"/>
        <rFont val="Times New Roman"/>
        <family val="1"/>
      </rPr>
      <t xml:space="preserve">Milestone 5 </t>
    </r>
    <r>
      <rPr>
        <sz val="10"/>
        <color theme="1"/>
        <rFont val="Times New Roman"/>
        <family val="1"/>
      </rPr>
      <t>– Start of parallel operations</t>
    </r>
  </si>
  <si>
    <t>System Deployment and Go Live</t>
  </si>
  <si>
    <t>Implementing the Project and going live will include resource registration, operating procedures and updates, execution of service agreements, completion of the Avista tariff process, applicable board approvals, the filing and acceptance of service agreements and tariff changes with FERC, and completion and filing of a readiness criteria certification in accordance with the CAISO tariff.</t>
  </si>
  <si>
    <r>
      <t>·</t>
    </r>
    <r>
      <rPr>
        <sz val="7"/>
        <color theme="1"/>
        <rFont val="Times New Roman"/>
        <family val="1"/>
      </rPr>
      <t xml:space="preserve">         </t>
    </r>
    <r>
      <rPr>
        <b/>
        <sz val="10"/>
        <color theme="1"/>
        <rFont val="Times New Roman"/>
        <family val="1"/>
      </rPr>
      <t xml:space="preserve">Milestone 6 </t>
    </r>
    <r>
      <rPr>
        <sz val="10"/>
        <color theme="1"/>
        <rFont val="Times New Roman"/>
        <family val="1"/>
      </rPr>
      <t>– This milestone is complete upon the first production Avista EIM trade date.</t>
    </r>
  </si>
  <si>
    <t>CAISO pmts</t>
  </si>
  <si>
    <t>2022 
(Mar end)</t>
  </si>
  <si>
    <t>2021 
(Full Yr)</t>
  </si>
  <si>
    <t>Estimated Utilicast commitments as of 9/22/2020 per Kelly</t>
  </si>
  <si>
    <t>*Note: 2021 payment timing is unknown, following assumes equal pay every month of year</t>
  </si>
  <si>
    <t>($481k adjusted for Oct-Dec 2021)</t>
  </si>
  <si>
    <t>EIM estimated non-labor for Oct 2021-Sept 2022</t>
  </si>
  <si>
    <t>P/T Ratio</t>
  </si>
  <si>
    <t>WA</t>
  </si>
  <si>
    <t>ID</t>
  </si>
  <si>
    <t>WA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</si>
</sst>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8" formatCode="_(&quot;$&quot;* #,##0_);_(&quot;$&quot;* \(#,##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sz val="11"/>
      <color theme="1"/>
      <name val="Calibri"/>
      <family val="2"/>
    </font>
    <font>
      <b/>
      <sz val="11"/>
      <color theme="1"/>
      <name val="Calibri"/>
      <family val="2"/>
    </font>
    <font>
      <sz val="10"/>
      <color theme="1"/>
      <name val="Symbol"/>
      <family val="1"/>
      <charset val="2"/>
    </font>
    <font>
      <sz val="7"/>
      <color theme="1"/>
      <name val="Times New Roman"/>
      <family val="1"/>
    </font>
    <font>
      <b/>
      <sz val="10"/>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164" fontId="0" fillId="0" borderId="0" xfId="1" applyNumberFormat="1" applyFont="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vertical="center" wrapText="1"/>
    </xf>
    <xf numFmtId="0" fontId="4" fillId="0" borderId="3" xfId="0" applyFont="1" applyBorder="1" applyAlignment="1">
      <alignment vertical="center" wrapText="1"/>
    </xf>
    <xf numFmtId="0" fontId="6" fillId="0" borderId="3" xfId="0" applyFont="1" applyBorder="1" applyAlignment="1">
      <alignment horizontal="left" vertical="center" wrapText="1" indent="4"/>
    </xf>
    <xf numFmtId="17" fontId="4" fillId="0" borderId="6" xfId="0" applyNumberFormat="1" applyFont="1" applyBorder="1" applyAlignment="1">
      <alignment horizontal="center" vertical="center" wrapText="1"/>
    </xf>
    <xf numFmtId="0" fontId="6" fillId="0" borderId="3" xfId="0" applyFont="1" applyBorder="1" applyAlignment="1">
      <alignment horizontal="left" vertical="center" wrapText="1" indent="5"/>
    </xf>
    <xf numFmtId="15" fontId="4" fillId="0" borderId="6" xfId="0" applyNumberFormat="1" applyFont="1" applyBorder="1" applyAlignment="1">
      <alignment horizontal="center" vertical="center" wrapText="1"/>
    </xf>
    <xf numFmtId="0" fontId="6" fillId="0" borderId="2" xfId="0" applyFont="1" applyBorder="1" applyAlignment="1">
      <alignment horizontal="left" vertical="center" wrapText="1" indent="5"/>
    </xf>
    <xf numFmtId="0" fontId="3" fillId="0" borderId="3" xfId="0" applyFont="1" applyBorder="1" applyAlignment="1">
      <alignment horizontal="left" vertical="center" wrapText="1" indent="5"/>
    </xf>
    <xf numFmtId="0" fontId="5" fillId="0" borderId="3" xfId="0" applyFont="1" applyBorder="1" applyAlignment="1">
      <alignment vertical="center" wrapText="1"/>
    </xf>
    <xf numFmtId="17" fontId="4" fillId="2" borderId="6" xfId="0" applyNumberFormat="1" applyFont="1" applyFill="1" applyBorder="1" applyAlignment="1">
      <alignment horizontal="center" vertical="center" wrapText="1"/>
    </xf>
    <xf numFmtId="15" fontId="4" fillId="2" borderId="6" xfId="0" applyNumberFormat="1" applyFont="1" applyFill="1" applyBorder="1" applyAlignment="1">
      <alignment horizontal="center" vertical="center" wrapText="1"/>
    </xf>
    <xf numFmtId="17" fontId="4" fillId="0" borderId="6" xfId="0" applyNumberFormat="1" applyFont="1" applyFill="1" applyBorder="1" applyAlignment="1">
      <alignment horizontal="center" vertical="center" wrapText="1"/>
    </xf>
    <xf numFmtId="0" fontId="0" fillId="0" borderId="0" xfId="0" applyAlignment="1">
      <alignment horizontal="center" wrapText="1"/>
    </xf>
    <xf numFmtId="164" fontId="0" fillId="0" borderId="0" xfId="0" applyNumberFormat="1"/>
    <xf numFmtId="164" fontId="0" fillId="0" borderId="7" xfId="0" applyNumberFormat="1" applyBorder="1"/>
    <xf numFmtId="0" fontId="2" fillId="0" borderId="0" xfId="0" applyFont="1"/>
    <xf numFmtId="164" fontId="0" fillId="0" borderId="7" xfId="1" applyNumberFormat="1" applyFont="1" applyBorder="1"/>
    <xf numFmtId="0" fontId="0" fillId="0" borderId="0" xfId="0" applyAlignment="1"/>
    <xf numFmtId="10" fontId="0" fillId="0" borderId="0" xfId="0" applyNumberFormat="1"/>
    <xf numFmtId="15" fontId="4" fillId="2" borderId="1" xfId="0" applyNumberFormat="1" applyFont="1" applyFill="1" applyBorder="1" applyAlignment="1">
      <alignment horizontal="center" vertical="center" wrapText="1"/>
    </xf>
    <xf numFmtId="15" fontId="4" fillId="2" borderId="3" xfId="0" applyNumberFormat="1"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17" fontId="4" fillId="0" borderId="3" xfId="0" applyNumberFormat="1" applyFont="1" applyFill="1" applyBorder="1" applyAlignment="1">
      <alignment horizontal="center" vertical="center" wrapText="1"/>
    </xf>
    <xf numFmtId="15" fontId="4" fillId="0" borderId="1" xfId="0" applyNumberFormat="1" applyFont="1" applyFill="1" applyBorder="1" applyAlignment="1">
      <alignment horizontal="center" vertical="center" wrapText="1"/>
    </xf>
    <xf numFmtId="15" fontId="4" fillId="0" borderId="3"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17" fontId="4" fillId="0" borderId="1" xfId="0" applyNumberFormat="1" applyFont="1" applyBorder="1" applyAlignment="1">
      <alignment horizontal="center" vertical="center" wrapText="1"/>
    </xf>
    <xf numFmtId="17" fontId="4" fillId="0" borderId="3" xfId="0" applyNumberFormat="1" applyFont="1" applyBorder="1" applyAlignment="1">
      <alignment horizontal="center" vertical="center" wrapText="1"/>
    </xf>
    <xf numFmtId="15" fontId="4" fillId="0" borderId="1" xfId="0" applyNumberFormat="1" applyFont="1" applyBorder="1" applyAlignment="1">
      <alignment horizontal="center" vertical="center" wrapText="1"/>
    </xf>
    <xf numFmtId="15" fontId="4" fillId="0" borderId="3" xfId="0" applyNumberFormat="1" applyFont="1" applyBorder="1" applyAlignment="1">
      <alignment horizontal="center" vertical="center" wrapText="1"/>
    </xf>
    <xf numFmtId="164" fontId="2" fillId="3" borderId="8" xfId="1" applyNumberFormat="1" applyFont="1" applyFill="1" applyBorder="1"/>
    <xf numFmtId="168" fontId="2" fillId="3" borderId="8" xfId="2" applyNumberFormat="1" applyFont="1" applyFill="1" applyBorder="1"/>
    <xf numFmtId="164" fontId="2" fillId="3" borderId="0" xfId="0" applyNumberFormat="1" applyFont="1" applyFill="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tabSelected="1" workbookViewId="0">
      <selection activeCell="D30" sqref="D30"/>
    </sheetView>
  </sheetViews>
  <sheetFormatPr defaultRowHeight="15" x14ac:dyDescent="0.25"/>
  <cols>
    <col min="1" max="1" width="15.28515625" customWidth="1"/>
    <col min="2" max="2" width="17.85546875" bestFit="1" customWidth="1"/>
    <col min="3" max="3" width="14.42578125" bestFit="1" customWidth="1"/>
  </cols>
  <sheetData>
    <row r="1" spans="1:3" x14ac:dyDescent="0.25">
      <c r="A1" t="s">
        <v>34</v>
      </c>
    </row>
    <row r="3" spans="1:3" x14ac:dyDescent="0.25">
      <c r="A3" t="s">
        <v>0</v>
      </c>
      <c r="B3" s="1">
        <f>+Utilicast!A12</f>
        <v>438250</v>
      </c>
    </row>
    <row r="4" spans="1:3" x14ac:dyDescent="0.25">
      <c r="A4" t="s">
        <v>28</v>
      </c>
      <c r="B4" s="21">
        <f>+CAISO!C30</f>
        <v>150000</v>
      </c>
    </row>
    <row r="5" spans="1:3" x14ac:dyDescent="0.25">
      <c r="B5" s="18">
        <f>+B3+B4</f>
        <v>588250</v>
      </c>
    </row>
    <row r="6" spans="1:3" ht="15.75" thickBot="1" x14ac:dyDescent="0.3"/>
    <row r="7" spans="1:3" ht="15.75" thickBot="1" x14ac:dyDescent="0.3">
      <c r="A7" t="s">
        <v>35</v>
      </c>
      <c r="B7" s="40">
        <f>+B5*B9</f>
        <v>386127.3</v>
      </c>
      <c r="C7" t="s">
        <v>38</v>
      </c>
    </row>
    <row r="9" spans="1:3" x14ac:dyDescent="0.25">
      <c r="B9" s="23">
        <f>100%-B10</f>
        <v>0.65639999999999998</v>
      </c>
      <c r="C9" t="s">
        <v>36</v>
      </c>
    </row>
    <row r="10" spans="1:3" x14ac:dyDescent="0.25">
      <c r="B10" s="23">
        <v>0.34360000000000002</v>
      </c>
      <c r="C10"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30"/>
  <sheetViews>
    <sheetView topLeftCell="A13" workbookViewId="0">
      <selection activeCell="C30" sqref="C30"/>
    </sheetView>
  </sheetViews>
  <sheetFormatPr defaultRowHeight="15" x14ac:dyDescent="0.25"/>
  <cols>
    <col min="1" max="1" width="104.5703125" customWidth="1"/>
    <col min="2" max="2" width="25.7109375" customWidth="1"/>
    <col min="3" max="3" width="9" style="1" bestFit="1" customWidth="1"/>
  </cols>
  <sheetData>
    <row r="3" spans="1:2" ht="15.75" thickBot="1" x14ac:dyDescent="0.3"/>
    <row r="4" spans="1:2" x14ac:dyDescent="0.25">
      <c r="A4" s="30" t="s">
        <v>1</v>
      </c>
      <c r="B4" s="2"/>
    </row>
    <row r="5" spans="1:2" ht="30" x14ac:dyDescent="0.25">
      <c r="A5" s="31"/>
      <c r="B5" s="3" t="s">
        <v>2</v>
      </c>
    </row>
    <row r="6" spans="1:2" x14ac:dyDescent="0.25">
      <c r="A6" s="31"/>
      <c r="B6" s="3" t="s">
        <v>3</v>
      </c>
    </row>
    <row r="7" spans="1:2" ht="15.75" thickBot="1" x14ac:dyDescent="0.3">
      <c r="A7" s="32"/>
      <c r="B7" s="4"/>
    </row>
    <row r="8" spans="1:2" x14ac:dyDescent="0.25">
      <c r="A8" s="5" t="s">
        <v>4</v>
      </c>
      <c r="B8" s="33" t="s">
        <v>6</v>
      </c>
    </row>
    <row r="9" spans="1:2" ht="90.75" thickBot="1" x14ac:dyDescent="0.3">
      <c r="A9" s="6" t="s">
        <v>5</v>
      </c>
      <c r="B9" s="34"/>
    </row>
    <row r="10" spans="1:2" ht="26.25" thickBot="1" x14ac:dyDescent="0.3">
      <c r="A10" s="7" t="s">
        <v>7</v>
      </c>
      <c r="B10" s="8">
        <v>43922</v>
      </c>
    </row>
    <row r="11" spans="1:2" x14ac:dyDescent="0.25">
      <c r="A11" s="5" t="s">
        <v>8</v>
      </c>
      <c r="B11" s="35">
        <v>44136</v>
      </c>
    </row>
    <row r="12" spans="1:2" ht="45.75" thickBot="1" x14ac:dyDescent="0.3">
      <c r="A12" s="6" t="s">
        <v>9</v>
      </c>
      <c r="B12" s="36"/>
    </row>
    <row r="13" spans="1:2" ht="39" thickBot="1" x14ac:dyDescent="0.3">
      <c r="A13" s="9" t="s">
        <v>10</v>
      </c>
      <c r="B13" s="10">
        <v>44377</v>
      </c>
    </row>
    <row r="14" spans="1:2" x14ac:dyDescent="0.25">
      <c r="A14" s="5" t="s">
        <v>11</v>
      </c>
      <c r="B14" s="35">
        <v>44409</v>
      </c>
    </row>
    <row r="15" spans="1:2" ht="30.75" thickBot="1" x14ac:dyDescent="0.3">
      <c r="A15" s="6" t="s">
        <v>12</v>
      </c>
      <c r="B15" s="36"/>
    </row>
    <row r="16" spans="1:2" x14ac:dyDescent="0.25">
      <c r="A16" s="11" t="s">
        <v>13</v>
      </c>
      <c r="B16" s="37">
        <v>44392</v>
      </c>
    </row>
    <row r="17" spans="1:3" ht="26.25" thickBot="1" x14ac:dyDescent="0.3">
      <c r="A17" s="12" t="s">
        <v>14</v>
      </c>
      <c r="B17" s="38"/>
    </row>
    <row r="18" spans="1:3" ht="30.75" thickBot="1" x14ac:dyDescent="0.3">
      <c r="A18" s="13" t="s">
        <v>15</v>
      </c>
      <c r="B18" s="10">
        <v>44392</v>
      </c>
    </row>
    <row r="19" spans="1:3" x14ac:dyDescent="0.25">
      <c r="A19" s="11" t="s">
        <v>16</v>
      </c>
      <c r="B19" s="33" t="s">
        <v>18</v>
      </c>
    </row>
    <row r="20" spans="1:3" ht="51.75" thickBot="1" x14ac:dyDescent="0.3">
      <c r="A20" s="12" t="s">
        <v>17</v>
      </c>
      <c r="B20" s="34"/>
    </row>
    <row r="21" spans="1:3" ht="15.75" thickBot="1" x14ac:dyDescent="0.3">
      <c r="A21" s="9" t="s">
        <v>19</v>
      </c>
      <c r="B21" s="16">
        <v>44440</v>
      </c>
    </row>
    <row r="22" spans="1:3" x14ac:dyDescent="0.25">
      <c r="A22" s="11" t="s">
        <v>20</v>
      </c>
      <c r="B22" s="24">
        <v>44470</v>
      </c>
      <c r="C22" s="1">
        <v>50000</v>
      </c>
    </row>
    <row r="23" spans="1:3" ht="15.75" thickBot="1" x14ac:dyDescent="0.3">
      <c r="A23" s="12" t="s">
        <v>21</v>
      </c>
      <c r="B23" s="25"/>
    </row>
    <row r="24" spans="1:3" x14ac:dyDescent="0.25">
      <c r="A24" s="5" t="s">
        <v>22</v>
      </c>
      <c r="B24" s="26">
        <v>44531</v>
      </c>
    </row>
    <row r="25" spans="1:3" ht="45.75" thickBot="1" x14ac:dyDescent="0.3">
      <c r="A25" s="6" t="s">
        <v>23</v>
      </c>
      <c r="B25" s="27"/>
    </row>
    <row r="26" spans="1:3" ht="15.75" thickBot="1" x14ac:dyDescent="0.3">
      <c r="A26" s="9" t="s">
        <v>24</v>
      </c>
      <c r="B26" s="14">
        <v>44531</v>
      </c>
      <c r="C26" s="1">
        <v>50000</v>
      </c>
    </row>
    <row r="27" spans="1:3" x14ac:dyDescent="0.25">
      <c r="A27" s="5" t="s">
        <v>25</v>
      </c>
      <c r="B27" s="28">
        <v>44622</v>
      </c>
    </row>
    <row r="28" spans="1:3" ht="60.75" thickBot="1" x14ac:dyDescent="0.3">
      <c r="A28" s="6" t="s">
        <v>26</v>
      </c>
      <c r="B28" s="29"/>
    </row>
    <row r="29" spans="1:3" ht="15.75" thickBot="1" x14ac:dyDescent="0.3">
      <c r="A29" s="9" t="s">
        <v>27</v>
      </c>
      <c r="B29" s="15">
        <v>44622</v>
      </c>
      <c r="C29" s="1">
        <v>50000</v>
      </c>
    </row>
    <row r="30" spans="1:3" ht="15.75" thickBot="1" x14ac:dyDescent="0.3">
      <c r="C30" s="39">
        <f>SUM(C21:C29)</f>
        <v>150000</v>
      </c>
    </row>
  </sheetData>
  <mergeCells count="9">
    <mergeCell ref="B22:B23"/>
    <mergeCell ref="B24:B25"/>
    <mergeCell ref="B27:B28"/>
    <mergeCell ref="A4:A7"/>
    <mergeCell ref="B8:B9"/>
    <mergeCell ref="B11:B12"/>
    <mergeCell ref="B14:B15"/>
    <mergeCell ref="B16:B17"/>
    <mergeCell ref="B19:B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12"/>
  <sheetViews>
    <sheetView workbookViewId="0">
      <selection activeCell="A12" sqref="A12"/>
    </sheetView>
  </sheetViews>
  <sheetFormatPr defaultRowHeight="15" x14ac:dyDescent="0.25"/>
  <cols>
    <col min="1" max="1" width="13.85546875" customWidth="1"/>
    <col min="2" max="2" width="9" bestFit="1" customWidth="1"/>
    <col min="3" max="3" width="11.85546875" customWidth="1"/>
    <col min="5" max="5" width="12.5703125" customWidth="1"/>
  </cols>
  <sheetData>
    <row r="3" spans="1:3" x14ac:dyDescent="0.25">
      <c r="A3" t="s">
        <v>31</v>
      </c>
    </row>
    <row r="4" spans="1:3" ht="27" customHeight="1" x14ac:dyDescent="0.25">
      <c r="B4" s="17" t="s">
        <v>30</v>
      </c>
      <c r="C4" s="17" t="s">
        <v>29</v>
      </c>
    </row>
    <row r="5" spans="1:3" x14ac:dyDescent="0.25">
      <c r="A5" t="s">
        <v>0</v>
      </c>
      <c r="B5" s="1">
        <v>481000</v>
      </c>
      <c r="C5" s="1">
        <v>318000</v>
      </c>
    </row>
    <row r="9" spans="1:3" x14ac:dyDescent="0.25">
      <c r="A9" t="s">
        <v>32</v>
      </c>
    </row>
    <row r="10" spans="1:3" x14ac:dyDescent="0.25">
      <c r="A10" s="1">
        <f>+(B5/12)*3</f>
        <v>120250</v>
      </c>
      <c r="B10" s="22" t="s">
        <v>33</v>
      </c>
    </row>
    <row r="11" spans="1:3" x14ac:dyDescent="0.25">
      <c r="A11" s="19">
        <f>+C5</f>
        <v>318000</v>
      </c>
    </row>
    <row r="12" spans="1:3" x14ac:dyDescent="0.25">
      <c r="A12" s="41">
        <f>+A10+A11</f>
        <v>438250</v>
      </c>
      <c r="B12"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7A08A98646D534B82D0990F27BFBC3C" ma:contentTypeVersion="52" ma:contentTypeDescription="" ma:contentTypeScope="" ma:versionID="dd3c9ba9876fec2b89245930455a717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200901</DocketNumber>
    <Prefix xmlns="dc463f71-b30c-4ab2-9473-d307f9d35888">UG</Prefix>
    <Visibility xmlns="dc463f71-b30c-4ab2-9473-d307f9d35888">Full Visibility</Visibility>
    <AgendaOrder xmlns="dc463f71-b30c-4ab2-9473-d307f9d35888">false</AgendaOrder>
    <CaseType xmlns="dc463f71-b30c-4ab2-9473-d307f9d35888">Tariff Revision</CaseType>
    <IndustryCode xmlns="dc463f71-b30c-4ab2-9473-d307f9d35888">150</IndustryCode>
    <CaseStatus xmlns="dc463f71-b30c-4ab2-9473-d307f9d35888">Suspended</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480CFBA1-0761-453D-8724-30A9C0CEC173}"/>
</file>

<file path=customXml/itemProps2.xml><?xml version="1.0" encoding="utf-8"?>
<ds:datastoreItem xmlns:ds="http://schemas.openxmlformats.org/officeDocument/2006/customXml" ds:itemID="{41DF2C2D-8AFA-4943-A031-9B7AE400563A}"/>
</file>

<file path=customXml/itemProps3.xml><?xml version="1.0" encoding="utf-8"?>
<ds:datastoreItem xmlns:ds="http://schemas.openxmlformats.org/officeDocument/2006/customXml" ds:itemID="{AC2F3797-505F-4A22-89FB-CD832C2A46D4}"/>
</file>

<file path=customXml/itemProps4.xml><?xml version="1.0" encoding="utf-8"?>
<ds:datastoreItem xmlns:ds="http://schemas.openxmlformats.org/officeDocument/2006/customXml" ds:itemID="{2A9C1571-C79B-4941-9A1F-706383EFE3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CAISO</vt:lpstr>
      <vt:lpstr>Utilicast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Tia</dc:creator>
  <cp:lastModifiedBy>Andrews, Liz</cp:lastModifiedBy>
  <dcterms:created xsi:type="dcterms:W3CDTF">2020-09-22T18:40:57Z</dcterms:created>
  <dcterms:modified xsi:type="dcterms:W3CDTF">2020-09-22T23:53:39Z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0x0101006E56B4D1795A2E4DB2F0B01679ED314A0027A08A98646D534B82D0990F27BFBC3C</vt:lpwstr>
  </property>
  <property fmtid="{D5CDD505-2E9C-101B-9397-08002B2CF9AE}" pid="5" name="_docset_NoMedatataSyncRequired">
    <vt:lpwstr>False</vt:lpwstr>
  </property>
  <property fmtid="{D5CDD505-2E9C-101B-9397-08002B2CF9AE}" pid="6" name="IsEFSEC">
    <vt:bool>false</vt:bool>
  </property>
</Properties>
</file>